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June 11 proposal" sheetId="1" r:id="rId1"/>
    <sheet name="July 11 " sheetId="2" r:id="rId2"/>
  </sheets>
  <definedNames>
    <definedName name="_xlnm.Print_Area" localSheetId="1">'July 11 '!$A$1:$H$151</definedName>
    <definedName name="_xlnm.Print_Area" localSheetId="0">'June 11 proposal'!$A$1:$I$148</definedName>
    <definedName name="_xlnm.Print_Titles" localSheetId="1">'July 11 '!$1:$2</definedName>
    <definedName name="_xlnm.Print_Titles" localSheetId="0">'June 11 proposal'!$3:$4</definedName>
  </definedNames>
  <calcPr fullCalcOnLoad="1"/>
</workbook>
</file>

<file path=xl/sharedStrings.xml><?xml version="1.0" encoding="utf-8"?>
<sst xmlns="http://schemas.openxmlformats.org/spreadsheetml/2006/main" count="231" uniqueCount="129">
  <si>
    <t>Fund</t>
  </si>
  <si>
    <t>Dept</t>
  </si>
  <si>
    <t xml:space="preserve">Program </t>
  </si>
  <si>
    <t>Budget Year</t>
  </si>
  <si>
    <t xml:space="preserve">Actual </t>
  </si>
  <si>
    <t>Budget year</t>
  </si>
  <si>
    <t xml:space="preserve">Fund </t>
  </si>
  <si>
    <t>Description</t>
  </si>
  <si>
    <t>2010-11</t>
  </si>
  <si>
    <t>Inc/Exp</t>
  </si>
  <si>
    <t>2011-12</t>
  </si>
  <si>
    <t xml:space="preserve"> Bal/Exp</t>
  </si>
  <si>
    <t>INCOME</t>
  </si>
  <si>
    <t>Fund Balance as of 7/1/2010</t>
  </si>
  <si>
    <t xml:space="preserve">    Est. Ppty Tax  Current Secured-4%dec.</t>
  </si>
  <si>
    <t xml:space="preserve">    Ppty Tax  Current Unsecured</t>
  </si>
  <si>
    <t xml:space="preserve">    Ppty Tax  Prior Unsecured</t>
  </si>
  <si>
    <t xml:space="preserve">    Supplemental Property Taxes</t>
  </si>
  <si>
    <t xml:space="preserve">    Est Interest Income</t>
  </si>
  <si>
    <t xml:space="preserve">    State HO Property Tax</t>
  </si>
  <si>
    <t xml:space="preserve">    Est Other Govs   San Francisco</t>
  </si>
  <si>
    <t>Refunds Reimbursements</t>
  </si>
  <si>
    <t xml:space="preserve">                            SUB TOTAL  INCOME</t>
  </si>
  <si>
    <t xml:space="preserve">       TOTAL ESTIMATED FUNDS  </t>
  </si>
  <si>
    <t>Regular Salaries</t>
  </si>
  <si>
    <t>Chief  @ 200.00</t>
  </si>
  <si>
    <t>Assistant Chief  @  100.00</t>
  </si>
  <si>
    <t>Secretary @  150.00 (+100.00 mileage)</t>
  </si>
  <si>
    <t>Training Pay @ 10.00 per session (2 vol)</t>
  </si>
  <si>
    <t xml:space="preserve">Response Pay @ 30.00 per call (9 vol) </t>
  </si>
  <si>
    <t>Stipend Pay</t>
  </si>
  <si>
    <t>Clothing and Personal Supplies ( 2 vol)</t>
  </si>
  <si>
    <t>Turnouts Wildland</t>
  </si>
  <si>
    <t>Uniform Tee Shirts</t>
  </si>
  <si>
    <t xml:space="preserve">              Clothing and Personal Supplies</t>
  </si>
  <si>
    <t>Communications (ATT)</t>
  </si>
  <si>
    <t>Telephone</t>
  </si>
  <si>
    <t xml:space="preserve">    Internet (dial up) @ 24.95 per</t>
  </si>
  <si>
    <t>Insurance</t>
  </si>
  <si>
    <t>Work Comp</t>
  </si>
  <si>
    <t>Gen Liability/Umbrella auto Property</t>
  </si>
  <si>
    <t>Auto</t>
  </si>
  <si>
    <t>Property</t>
  </si>
  <si>
    <t xml:space="preserve"> Maintenance Vehicles</t>
  </si>
  <si>
    <t>Engines 711&amp; 712 to  Co. Standards</t>
  </si>
  <si>
    <t>Update Engine Radios</t>
  </si>
  <si>
    <t>Routine Maintence</t>
  </si>
  <si>
    <t>Maint Equip - Vehicles</t>
  </si>
  <si>
    <t>Maintenance of Buildings</t>
  </si>
  <si>
    <t>New Roof</t>
  </si>
  <si>
    <t xml:space="preserve">  Paint Building</t>
  </si>
  <si>
    <t>Leach field</t>
  </si>
  <si>
    <t>Water Hook-up</t>
  </si>
  <si>
    <t xml:space="preserve">        Maint Bldgs</t>
  </si>
  <si>
    <t>Dues &amp; Memberships</t>
  </si>
  <si>
    <t>CSFA</t>
  </si>
  <si>
    <t>FDAC</t>
  </si>
  <si>
    <t>Tuol. Co. Fire Chief's Assn.</t>
  </si>
  <si>
    <t>Office Expense</t>
  </si>
  <si>
    <t>Supplies, Postage</t>
  </si>
  <si>
    <t>Promotional Expense</t>
  </si>
  <si>
    <t>P S &amp; S  Tax Admin Fee</t>
  </si>
  <si>
    <t xml:space="preserve">P S &amp; S  Professional Fees </t>
  </si>
  <si>
    <t xml:space="preserve">    Snow Removal</t>
  </si>
  <si>
    <t>PS&amp;S Auditor Controller</t>
  </si>
  <si>
    <t>PS&amp;S Mileage - Training</t>
  </si>
  <si>
    <t>PS&amp;S Medical  - Training</t>
  </si>
  <si>
    <t>Rent &amp; Leases - equipment</t>
  </si>
  <si>
    <t>Porta Potty</t>
  </si>
  <si>
    <t>SDE-Election Costs</t>
  </si>
  <si>
    <t>SDE- County Fire Services</t>
  </si>
  <si>
    <t>Transportation &amp; Travel - Fuel</t>
  </si>
  <si>
    <t xml:space="preserve">Travel-Training &amp; Seminars  </t>
  </si>
  <si>
    <t>Transportation &amp; Travel - Private Auto</t>
  </si>
  <si>
    <t>Volunteer Training Costs</t>
  </si>
  <si>
    <t xml:space="preserve">     Books</t>
  </si>
  <si>
    <t xml:space="preserve">     Fingerprints</t>
  </si>
  <si>
    <t xml:space="preserve">     Driving Records</t>
  </si>
  <si>
    <t>Utilities</t>
  </si>
  <si>
    <t>Propane</t>
  </si>
  <si>
    <t>Water</t>
  </si>
  <si>
    <t>PGE</t>
  </si>
  <si>
    <t>Expendable Equipment</t>
  </si>
  <si>
    <t>EMS Supplies</t>
  </si>
  <si>
    <t>Other Fire Equipment</t>
  </si>
  <si>
    <t>Contribution to Non-County Agency</t>
  </si>
  <si>
    <t>Fixed Assets:</t>
  </si>
  <si>
    <t xml:space="preserve">    Computer equipment</t>
  </si>
  <si>
    <t>Fire Equipment</t>
  </si>
  <si>
    <t>Hose</t>
  </si>
  <si>
    <t>Hydrants (3)</t>
  </si>
  <si>
    <t xml:space="preserve">    Fire Equipment</t>
  </si>
  <si>
    <t>Specialized Equipment</t>
  </si>
  <si>
    <t>Hand Held Radios</t>
  </si>
  <si>
    <t>SCBA's</t>
  </si>
  <si>
    <t xml:space="preserve">    Specialized Equipment</t>
  </si>
  <si>
    <t>Appropriation for Contingencies</t>
  </si>
  <si>
    <t>Appropriation Equipment Replacement</t>
  </si>
  <si>
    <t>Fire Trucks</t>
  </si>
  <si>
    <t>PPE</t>
  </si>
  <si>
    <t>Radios</t>
  </si>
  <si>
    <t>Building</t>
  </si>
  <si>
    <t>Other  requests:</t>
  </si>
  <si>
    <t>TOTAL SVFD BUDGET REQUEST:</t>
  </si>
  <si>
    <t>\</t>
  </si>
  <si>
    <t>Total Funds Available</t>
  </si>
  <si>
    <t>Estimated Tax Revenue</t>
  </si>
  <si>
    <t xml:space="preserve">   General Maintence</t>
  </si>
  <si>
    <t>CSFA (2 memberships)</t>
  </si>
  <si>
    <t>Stipend Pay (2 volunteers)</t>
  </si>
  <si>
    <t>Chief  @ 300.00</t>
  </si>
  <si>
    <t xml:space="preserve">Secretary @  150.00 </t>
  </si>
  <si>
    <t>PS&amp;S Mileage - Training  (2 vol)</t>
  </si>
  <si>
    <t>PS&amp;S Medical  (2 vol)</t>
  </si>
  <si>
    <t xml:space="preserve">     Fingerprints (2)</t>
  </si>
  <si>
    <t xml:space="preserve">     Driving Records  (2)</t>
  </si>
  <si>
    <t>Hand Held Radios (2)</t>
  </si>
  <si>
    <t>SCBA's  (2)</t>
  </si>
  <si>
    <t>Fire Trucks   (49.5%)</t>
  </si>
  <si>
    <t>Building       (49.5%)</t>
  </si>
  <si>
    <t>PPE            (.5%)</t>
  </si>
  <si>
    <t>Radios         (.5%)</t>
  </si>
  <si>
    <t>Estimated</t>
  </si>
  <si>
    <t>Budget</t>
  </si>
  <si>
    <t>Proposed</t>
  </si>
  <si>
    <t>EXPENSES</t>
  </si>
  <si>
    <t xml:space="preserve">   Station 55 Donation</t>
  </si>
  <si>
    <t xml:space="preserve">   Fire Hydrants for Del Oro Water Co</t>
  </si>
  <si>
    <t>DESCRIPTION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</si>
</sst>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[$$-409]* #,##0.00_);_([$$-409]* \(#,##0.00\);_([$$-409]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44" fontId="0" fillId="0" borderId="0" xfId="44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44" fontId="0" fillId="0" borderId="0" xfId="44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4" fontId="0" fillId="0" borderId="10" xfId="44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44" fontId="21" fillId="0" borderId="10" xfId="44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/>
    </xf>
    <xf numFmtId="44" fontId="21" fillId="0" borderId="10" xfId="44" applyFont="1" applyFill="1" applyBorder="1" applyAlignment="1">
      <alignment/>
    </xf>
    <xf numFmtId="0" fontId="21" fillId="0" borderId="13" xfId="0" applyFont="1" applyBorder="1" applyAlignment="1">
      <alignment/>
    </xf>
    <xf numFmtId="165" fontId="0" fillId="0" borderId="10" xfId="0" applyNumberFormat="1" applyFill="1" applyBorder="1" applyAlignment="1">
      <alignment/>
    </xf>
    <xf numFmtId="44" fontId="0" fillId="0" borderId="10" xfId="44" applyFont="1" applyFill="1" applyBorder="1" applyAlignment="1">
      <alignment/>
    </xf>
    <xf numFmtId="0" fontId="21" fillId="0" borderId="12" xfId="0" applyFont="1" applyBorder="1" applyAlignment="1">
      <alignment/>
    </xf>
    <xf numFmtId="0" fontId="0" fillId="0" borderId="13" xfId="0" applyBorder="1" applyAlignment="1">
      <alignment/>
    </xf>
    <xf numFmtId="44" fontId="21" fillId="0" borderId="10" xfId="44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165" fontId="21" fillId="0" borderId="11" xfId="0" applyNumberFormat="1" applyFont="1" applyBorder="1" applyAlignment="1">
      <alignment horizontal="center"/>
    </xf>
    <xf numFmtId="165" fontId="21" fillId="0" borderId="10" xfId="0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165" fontId="0" fillId="0" borderId="11" xfId="44" applyNumberFormat="1" applyFont="1" applyBorder="1" applyAlignment="1">
      <alignment/>
    </xf>
    <xf numFmtId="44" fontId="21" fillId="0" borderId="10" xfId="44" applyFont="1" applyBorder="1" applyAlignment="1">
      <alignment/>
    </xf>
    <xf numFmtId="165" fontId="21" fillId="0" borderId="11" xfId="44" applyNumberFormat="1" applyFont="1" applyBorder="1" applyAlignment="1">
      <alignment/>
    </xf>
    <xf numFmtId="44" fontId="0" fillId="24" borderId="10" xfId="44" applyFont="1" applyFill="1" applyBorder="1" applyAlignment="1">
      <alignment/>
    </xf>
    <xf numFmtId="0" fontId="21" fillId="0" borderId="13" xfId="0" applyFont="1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44" fontId="22" fillId="0" borderId="10" xfId="44" applyFont="1" applyBorder="1" applyAlignment="1">
      <alignment/>
    </xf>
    <xf numFmtId="44" fontId="22" fillId="0" borderId="10" xfId="44" applyFont="1" applyFill="1" applyBorder="1" applyAlignment="1">
      <alignment/>
    </xf>
    <xf numFmtId="44" fontId="23" fillId="0" borderId="10" xfId="44" applyFont="1" applyBorder="1" applyAlignment="1">
      <alignment/>
    </xf>
    <xf numFmtId="0" fontId="21" fillId="0" borderId="12" xfId="0" applyFont="1" applyFill="1" applyBorder="1" applyAlignment="1">
      <alignment horizontal="left" indent="6"/>
    </xf>
    <xf numFmtId="0" fontId="0" fillId="0" borderId="13" xfId="0" applyBorder="1" applyAlignment="1">
      <alignment horizontal="left" indent="6"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4" fontId="0" fillId="0" borderId="10" xfId="44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65" fontId="0" fillId="0" borderId="11" xfId="44" applyNumberFormat="1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left"/>
    </xf>
    <xf numFmtId="44" fontId="21" fillId="0" borderId="10" xfId="44" applyFont="1" applyFill="1" applyBorder="1" applyAlignment="1">
      <alignment horizontal="left"/>
    </xf>
    <xf numFmtId="0" fontId="0" fillId="0" borderId="0" xfId="0" applyFont="1" applyAlignment="1">
      <alignment horizontal="left"/>
    </xf>
    <xf numFmtId="165" fontId="22" fillId="0" borderId="11" xfId="44" applyNumberFormat="1" applyFont="1" applyBorder="1" applyAlignment="1">
      <alignment/>
    </xf>
    <xf numFmtId="44" fontId="21" fillId="24" borderId="10" xfId="44" applyFont="1" applyFill="1" applyBorder="1" applyAlignment="1">
      <alignment/>
    </xf>
    <xf numFmtId="165" fontId="23" fillId="0" borderId="10" xfId="0" applyNumberFormat="1" applyFont="1" applyFill="1" applyBorder="1" applyAlignment="1">
      <alignment/>
    </xf>
    <xf numFmtId="165" fontId="22" fillId="0" borderId="10" xfId="0" applyNumberFormat="1" applyFont="1" applyFill="1" applyBorder="1" applyAlignment="1">
      <alignment/>
    </xf>
    <xf numFmtId="165" fontId="23" fillId="0" borderId="11" xfId="44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44" fontId="21" fillId="0" borderId="0" xfId="44" applyFont="1" applyFill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indent="1"/>
    </xf>
    <xf numFmtId="0" fontId="21" fillId="0" borderId="12" xfId="0" applyFont="1" applyFill="1" applyBorder="1" applyAlignment="1">
      <alignment horizontal="left"/>
    </xf>
    <xf numFmtId="44" fontId="21" fillId="0" borderId="11" xfId="44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Fill="1" applyBorder="1" applyAlignment="1">
      <alignment horizontal="left" indent="1"/>
    </xf>
    <xf numFmtId="0" fontId="0" fillId="0" borderId="13" xfId="0" applyFont="1" applyBorder="1" applyAlignment="1">
      <alignment horizontal="left" indent="1"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right"/>
    </xf>
    <xf numFmtId="0" fontId="0" fillId="0" borderId="10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2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21" fillId="0" borderId="12" xfId="0" applyFont="1" applyFill="1" applyBorder="1" applyAlignment="1">
      <alignment horizontal="left" indent="7"/>
    </xf>
    <xf numFmtId="0" fontId="21" fillId="0" borderId="13" xfId="0" applyFont="1" applyFill="1" applyBorder="1" applyAlignment="1">
      <alignment horizontal="left" indent="7"/>
    </xf>
    <xf numFmtId="0" fontId="2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indent="1"/>
    </xf>
    <xf numFmtId="0" fontId="21" fillId="0" borderId="12" xfId="0" applyFont="1" applyFill="1" applyBorder="1" applyAlignment="1">
      <alignment horizontal="left" indent="1"/>
    </xf>
    <xf numFmtId="0" fontId="21" fillId="0" borderId="13" xfId="0" applyFont="1" applyFill="1" applyBorder="1" applyAlignment="1">
      <alignment horizontal="left" indent="1"/>
    </xf>
    <xf numFmtId="0" fontId="21" fillId="0" borderId="11" xfId="0" applyFont="1" applyFill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3" xfId="0" applyFont="1" applyBorder="1" applyAlignment="1">
      <alignment/>
    </xf>
    <xf numFmtId="0" fontId="0" fillId="0" borderId="12" xfId="0" applyFont="1" applyBorder="1" applyAlignment="1">
      <alignment horizontal="left" indent="2"/>
    </xf>
    <xf numFmtId="0" fontId="0" fillId="0" borderId="13" xfId="0" applyFont="1" applyBorder="1" applyAlignment="1">
      <alignment horizontal="left" indent="2"/>
    </xf>
    <xf numFmtId="0" fontId="21" fillId="0" borderId="12" xfId="0" applyFont="1" applyFill="1" applyBorder="1" applyAlignment="1">
      <alignment/>
    </xf>
    <xf numFmtId="0" fontId="0" fillId="0" borderId="11" xfId="0" applyBorder="1" applyAlignment="1">
      <alignment horizontal="left" indent="1"/>
    </xf>
    <xf numFmtId="0" fontId="21" fillId="0" borderId="10" xfId="0" applyFont="1" applyBorder="1" applyAlignment="1">
      <alignment horizontal="left"/>
    </xf>
    <xf numFmtId="0" fontId="21" fillId="0" borderId="12" xfId="0" applyFont="1" applyBorder="1" applyAlignment="1">
      <alignment horizontal="left" indent="12"/>
    </xf>
    <xf numFmtId="0" fontId="21" fillId="0" borderId="13" xfId="0" applyFont="1" applyBorder="1" applyAlignment="1">
      <alignment horizontal="left" indent="12"/>
    </xf>
    <xf numFmtId="0" fontId="21" fillId="0" borderId="11" xfId="0" applyFont="1" applyBorder="1" applyAlignment="1">
      <alignment horizontal="left" indent="12"/>
    </xf>
    <xf numFmtId="0" fontId="0" fillId="0" borderId="11" xfId="0" applyFont="1" applyBorder="1" applyAlignment="1">
      <alignment horizontal="left" indent="2"/>
    </xf>
    <xf numFmtId="0" fontId="0" fillId="0" borderId="11" xfId="0" applyBorder="1" applyAlignment="1">
      <alignment horizontal="right"/>
    </xf>
    <xf numFmtId="0" fontId="21" fillId="0" borderId="12" xfId="0" applyFont="1" applyFill="1" applyBorder="1" applyAlignment="1">
      <alignment horizontal="left" indent="6"/>
    </xf>
    <xf numFmtId="0" fontId="0" fillId="0" borderId="13" xfId="0" applyBorder="1" applyAlignment="1">
      <alignment horizontal="left" indent="6"/>
    </xf>
    <xf numFmtId="0" fontId="0" fillId="0" borderId="11" xfId="0" applyBorder="1" applyAlignment="1">
      <alignment horizontal="left" indent="6"/>
    </xf>
    <xf numFmtId="0" fontId="0" fillId="0" borderId="13" xfId="0" applyFill="1" applyBorder="1" applyAlignment="1">
      <alignment horizontal="left" indent="1"/>
    </xf>
    <xf numFmtId="0" fontId="0" fillId="0" borderId="13" xfId="0" applyBorder="1" applyAlignment="1">
      <alignment horizontal="left" indent="2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indent="2"/>
    </xf>
    <xf numFmtId="0" fontId="21" fillId="0" borderId="10" xfId="0" applyFont="1" applyFill="1" applyBorder="1" applyAlignment="1">
      <alignment horizontal="left" indent="9"/>
    </xf>
    <xf numFmtId="0" fontId="21" fillId="0" borderId="12" xfId="0" applyFont="1" applyFill="1" applyBorder="1" applyAlignment="1">
      <alignment horizontal="left" indent="9"/>
    </xf>
    <xf numFmtId="0" fontId="21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left" indent="4"/>
    </xf>
    <xf numFmtId="0" fontId="0" fillId="0" borderId="13" xfId="0" applyFont="1" applyFill="1" applyBorder="1" applyAlignment="1">
      <alignment horizontal="left" indent="4"/>
    </xf>
    <xf numFmtId="0" fontId="0" fillId="0" borderId="11" xfId="0" applyFill="1" applyBorder="1" applyAlignment="1">
      <alignment horizontal="left" inden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workbookViewId="0" topLeftCell="A103">
      <selection activeCell="J126" sqref="J126"/>
    </sheetView>
  </sheetViews>
  <sheetFormatPr defaultColWidth="9.140625" defaultRowHeight="12.75"/>
  <cols>
    <col min="1" max="1" width="7.8515625" style="7" customWidth="1"/>
    <col min="2" max="2" width="6.57421875" style="0" customWidth="1"/>
    <col min="4" max="4" width="7.140625" style="0" customWidth="1"/>
    <col min="5" max="5" width="14.57421875" style="0" customWidth="1"/>
    <col min="6" max="6" width="12.8515625" style="3" customWidth="1"/>
    <col min="7" max="7" width="11.8515625" style="4" customWidth="1"/>
    <col min="8" max="8" width="12.28125" style="5" customWidth="1"/>
    <col min="9" max="9" width="13.00390625" style="6" customWidth="1"/>
  </cols>
  <sheetData>
    <row r="1" spans="1:5" ht="12.75">
      <c r="A1" s="1" t="s">
        <v>0</v>
      </c>
      <c r="B1" s="2">
        <v>9040</v>
      </c>
      <c r="C1" s="1" t="s">
        <v>1</v>
      </c>
      <c r="D1" s="2">
        <v>204600</v>
      </c>
      <c r="E1" s="1" t="s">
        <v>2</v>
      </c>
    </row>
    <row r="2" spans="2:5" ht="12.75">
      <c r="B2" s="2"/>
      <c r="C2" s="7"/>
      <c r="D2" s="2"/>
      <c r="E2" s="7"/>
    </row>
    <row r="3" spans="1:9" ht="12.75">
      <c r="A3" s="104"/>
      <c r="B3" s="104"/>
      <c r="C3" s="104"/>
      <c r="D3" s="104"/>
      <c r="E3" s="105"/>
      <c r="F3" s="9" t="s">
        <v>3</v>
      </c>
      <c r="G3" s="10" t="s">
        <v>4</v>
      </c>
      <c r="H3" s="11" t="s">
        <v>5</v>
      </c>
      <c r="I3" s="12" t="s">
        <v>6</v>
      </c>
    </row>
    <row r="4" spans="1:9" ht="12.75">
      <c r="A4" s="13"/>
      <c r="B4" s="83" t="s">
        <v>7</v>
      </c>
      <c r="C4" s="83"/>
      <c r="D4" s="83"/>
      <c r="E4" s="84"/>
      <c r="F4" s="9" t="s">
        <v>8</v>
      </c>
      <c r="G4" s="10" t="s">
        <v>9</v>
      </c>
      <c r="H4" s="11" t="s">
        <v>10</v>
      </c>
      <c r="I4" s="15" t="s">
        <v>11</v>
      </c>
    </row>
    <row r="5" spans="1:9" ht="12.75">
      <c r="A5" s="13"/>
      <c r="B5" s="84" t="s">
        <v>12</v>
      </c>
      <c r="C5" s="106"/>
      <c r="D5" s="106"/>
      <c r="E5" s="106"/>
      <c r="F5" s="9"/>
      <c r="G5" s="10"/>
      <c r="H5" s="17"/>
      <c r="I5" s="18"/>
    </row>
    <row r="6" spans="1:9" ht="12.75">
      <c r="A6" s="13"/>
      <c r="B6" s="76" t="s">
        <v>13</v>
      </c>
      <c r="C6" s="77"/>
      <c r="D6" s="77"/>
      <c r="E6" s="77"/>
      <c r="F6" s="21">
        <v>288664</v>
      </c>
      <c r="G6" s="10"/>
      <c r="H6" s="17"/>
      <c r="I6" s="15">
        <v>318700</v>
      </c>
    </row>
    <row r="7" spans="1:9" ht="12.75">
      <c r="A7" s="13"/>
      <c r="B7" s="61" t="s">
        <v>14</v>
      </c>
      <c r="C7" s="62"/>
      <c r="D7" s="62"/>
      <c r="E7" s="62"/>
      <c r="F7" s="9">
        <v>51426</v>
      </c>
      <c r="G7" s="10">
        <v>52298</v>
      </c>
      <c r="H7" s="17">
        <v>49369</v>
      </c>
      <c r="I7" s="18"/>
    </row>
    <row r="8" spans="1:9" ht="12.75">
      <c r="A8" s="13"/>
      <c r="B8" s="61" t="s">
        <v>15</v>
      </c>
      <c r="C8" s="62"/>
      <c r="D8" s="62"/>
      <c r="E8" s="62"/>
      <c r="F8" s="9">
        <v>1400</v>
      </c>
      <c r="G8" s="10">
        <v>1331</v>
      </c>
      <c r="H8" s="17">
        <v>1400</v>
      </c>
      <c r="I8" s="18"/>
    </row>
    <row r="9" spans="1:9" ht="12.75">
      <c r="A9" s="13"/>
      <c r="B9" s="61" t="s">
        <v>16</v>
      </c>
      <c r="C9" s="62"/>
      <c r="D9" s="62"/>
      <c r="E9" s="62"/>
      <c r="F9" s="9">
        <v>30</v>
      </c>
      <c r="G9" s="10">
        <v>16</v>
      </c>
      <c r="H9" s="17">
        <v>0</v>
      </c>
      <c r="I9" s="18"/>
    </row>
    <row r="10" spans="1:9" ht="12.75">
      <c r="A10" s="13"/>
      <c r="B10" s="61" t="s">
        <v>17</v>
      </c>
      <c r="C10" s="62"/>
      <c r="D10" s="62"/>
      <c r="E10" s="62"/>
      <c r="F10" s="9"/>
      <c r="G10" s="10">
        <v>-7</v>
      </c>
      <c r="H10" s="17">
        <v>0</v>
      </c>
      <c r="I10" s="18"/>
    </row>
    <row r="11" spans="1:9" ht="12.75">
      <c r="A11" s="13"/>
      <c r="B11" s="61" t="s">
        <v>18</v>
      </c>
      <c r="C11" s="62"/>
      <c r="D11" s="62"/>
      <c r="E11" s="62"/>
      <c r="F11" s="9">
        <v>4156</v>
      </c>
      <c r="G11" s="10">
        <v>2383</v>
      </c>
      <c r="H11" s="17">
        <v>3000</v>
      </c>
      <c r="I11" s="18"/>
    </row>
    <row r="12" spans="1:9" ht="12.75">
      <c r="A12" s="13"/>
      <c r="B12" s="61" t="s">
        <v>19</v>
      </c>
      <c r="C12" s="62"/>
      <c r="D12" s="62"/>
      <c r="E12" s="62"/>
      <c r="F12" s="9">
        <v>793</v>
      </c>
      <c r="G12" s="10">
        <v>802</v>
      </c>
      <c r="H12" s="17">
        <v>700</v>
      </c>
      <c r="I12" s="18"/>
    </row>
    <row r="13" spans="1:9" ht="12.75">
      <c r="A13" s="13"/>
      <c r="B13" s="61" t="s">
        <v>20</v>
      </c>
      <c r="C13" s="62"/>
      <c r="D13" s="62"/>
      <c r="E13" s="62"/>
      <c r="F13" s="9">
        <v>613</v>
      </c>
      <c r="G13" s="10">
        <v>613</v>
      </c>
      <c r="H13" s="17">
        <v>613</v>
      </c>
      <c r="I13" s="18"/>
    </row>
    <row r="14" spans="1:9" ht="12.75">
      <c r="A14" s="13"/>
      <c r="B14" s="99" t="s">
        <v>21</v>
      </c>
      <c r="C14" s="71"/>
      <c r="D14" s="71"/>
      <c r="E14" s="96"/>
      <c r="F14" s="9">
        <v>217</v>
      </c>
      <c r="G14" s="10">
        <v>148</v>
      </c>
      <c r="H14" s="17">
        <v>0</v>
      </c>
      <c r="I14" s="18"/>
    </row>
    <row r="15" spans="1:9" ht="12.75">
      <c r="A15" s="13"/>
      <c r="B15" s="84" t="s">
        <v>22</v>
      </c>
      <c r="C15" s="106"/>
      <c r="D15" s="106"/>
      <c r="E15" s="106"/>
      <c r="F15" s="21">
        <f>SUM(F7:F14)</f>
        <v>58635</v>
      </c>
      <c r="G15" s="21">
        <f>SUM(G7:G14)</f>
        <v>57584</v>
      </c>
      <c r="H15" s="12">
        <f>SUM(H7:H14)</f>
        <v>55082</v>
      </c>
      <c r="I15" s="15">
        <f>SUM(I6:I14)</f>
        <v>318700</v>
      </c>
    </row>
    <row r="16" spans="1:9" ht="12.75">
      <c r="A16" s="13"/>
      <c r="B16" s="84" t="s">
        <v>23</v>
      </c>
      <c r="C16" s="106"/>
      <c r="D16" s="106"/>
      <c r="E16" s="106"/>
      <c r="F16" s="21">
        <f>F6+F15</f>
        <v>347299</v>
      </c>
      <c r="G16" s="10"/>
      <c r="H16" s="17"/>
      <c r="I16" s="18"/>
    </row>
    <row r="17" spans="1:9" ht="12.75">
      <c r="A17" s="22"/>
      <c r="B17" s="61"/>
      <c r="C17" s="62"/>
      <c r="D17" s="62"/>
      <c r="E17" s="62"/>
      <c r="F17" s="9"/>
      <c r="G17" s="10"/>
      <c r="H17" s="17"/>
      <c r="I17" s="18"/>
    </row>
    <row r="18" spans="1:9" ht="12.75">
      <c r="A18" s="13"/>
      <c r="B18" s="14"/>
      <c r="C18" s="16"/>
      <c r="D18" s="16"/>
      <c r="E18" s="16"/>
      <c r="F18" s="9"/>
      <c r="G18" s="10"/>
      <c r="H18" s="17"/>
      <c r="I18" s="18"/>
    </row>
    <row r="19" spans="1:9" ht="12.75">
      <c r="A19" s="13">
        <v>511110</v>
      </c>
      <c r="B19" s="84" t="s">
        <v>24</v>
      </c>
      <c r="C19" s="106"/>
      <c r="D19" s="106"/>
      <c r="E19" s="106"/>
      <c r="F19" s="9"/>
      <c r="G19" s="10"/>
      <c r="H19" s="17"/>
      <c r="I19" s="18"/>
    </row>
    <row r="20" spans="1:9" ht="12.75">
      <c r="A20" s="22"/>
      <c r="B20" s="107" t="s">
        <v>25</v>
      </c>
      <c r="C20" s="108"/>
      <c r="D20" s="108"/>
      <c r="E20" s="108"/>
      <c r="F20" s="9">
        <v>2400</v>
      </c>
      <c r="G20" s="10"/>
      <c r="H20" s="17">
        <f>300*12</f>
        <v>3600</v>
      </c>
      <c r="I20" s="18"/>
    </row>
    <row r="21" spans="1:9" ht="12.75">
      <c r="A21" s="22"/>
      <c r="B21" s="107" t="s">
        <v>26</v>
      </c>
      <c r="C21" s="108"/>
      <c r="D21" s="108"/>
      <c r="E21" s="108"/>
      <c r="F21" s="9">
        <v>1200</v>
      </c>
      <c r="G21" s="10"/>
      <c r="H21" s="17">
        <v>0</v>
      </c>
      <c r="I21" s="18"/>
    </row>
    <row r="22" spans="1:9" ht="12.75">
      <c r="A22" s="22"/>
      <c r="B22" s="107" t="s">
        <v>27</v>
      </c>
      <c r="C22" s="108"/>
      <c r="D22" s="108"/>
      <c r="E22" s="115"/>
      <c r="F22" s="9">
        <v>1800</v>
      </c>
      <c r="G22" s="10"/>
      <c r="H22" s="17">
        <v>1800</v>
      </c>
      <c r="I22" s="18"/>
    </row>
    <row r="23" spans="1:9" ht="12.75">
      <c r="A23" s="13"/>
      <c r="B23" s="112" t="s">
        <v>24</v>
      </c>
      <c r="C23" s="113"/>
      <c r="D23" s="113"/>
      <c r="E23" s="114"/>
      <c r="F23" s="21">
        <f>SUM(F20:F22)</f>
        <v>5400</v>
      </c>
      <c r="G23" s="24">
        <f>3600+150</f>
        <v>3750</v>
      </c>
      <c r="H23" s="25">
        <f>SUM(H20:H22)</f>
        <v>5400</v>
      </c>
      <c r="I23" s="18"/>
    </row>
    <row r="24" spans="1:9" ht="12.75">
      <c r="A24" s="13"/>
      <c r="B24" s="107"/>
      <c r="C24" s="108"/>
      <c r="D24" s="108"/>
      <c r="E24" s="115"/>
      <c r="F24" s="9"/>
      <c r="G24" s="24"/>
      <c r="H24" s="17"/>
      <c r="I24" s="18"/>
    </row>
    <row r="25" spans="1:9" ht="12.75">
      <c r="A25" s="13">
        <v>511114</v>
      </c>
      <c r="B25" s="97" t="s">
        <v>28</v>
      </c>
      <c r="C25" s="98"/>
      <c r="D25" s="98"/>
      <c r="E25" s="98"/>
      <c r="F25" s="21">
        <v>4160</v>
      </c>
      <c r="G25" s="24">
        <v>1050</v>
      </c>
      <c r="H25" s="25">
        <v>180</v>
      </c>
      <c r="I25" s="18"/>
    </row>
    <row r="26" spans="1:9" ht="13.5" customHeight="1">
      <c r="A26" s="13">
        <v>511116</v>
      </c>
      <c r="B26" s="97" t="s">
        <v>29</v>
      </c>
      <c r="C26" s="98"/>
      <c r="D26" s="98"/>
      <c r="E26" s="98"/>
      <c r="F26" s="21">
        <v>6000</v>
      </c>
      <c r="G26" s="24">
        <v>0</v>
      </c>
      <c r="H26" s="25">
        <v>0</v>
      </c>
      <c r="I26" s="18"/>
    </row>
    <row r="27" spans="1:9" ht="13.5" customHeight="1">
      <c r="A27" s="1">
        <v>511116</v>
      </c>
      <c r="B27" s="111" t="s">
        <v>30</v>
      </c>
      <c r="C27" s="111"/>
      <c r="D27" s="111"/>
      <c r="E27" s="97"/>
      <c r="F27" s="21"/>
      <c r="G27" s="24"/>
      <c r="H27" s="25">
        <v>4000</v>
      </c>
      <c r="I27" s="18"/>
    </row>
    <row r="28" spans="1:9" ht="12.75">
      <c r="A28" s="8"/>
      <c r="B28" s="89"/>
      <c r="C28" s="89"/>
      <c r="D28" s="89"/>
      <c r="E28" s="90"/>
      <c r="F28" s="26"/>
      <c r="G28" s="27"/>
      <c r="H28" s="17"/>
      <c r="I28" s="18"/>
    </row>
    <row r="29" spans="1:9" ht="12.75">
      <c r="A29" s="13">
        <v>521210</v>
      </c>
      <c r="B29" s="83" t="s">
        <v>31</v>
      </c>
      <c r="C29" s="83"/>
      <c r="D29" s="83"/>
      <c r="E29" s="84"/>
      <c r="F29" s="26"/>
      <c r="G29" s="27"/>
      <c r="H29" s="17"/>
      <c r="I29" s="18"/>
    </row>
    <row r="30" spans="2:9" ht="12.75">
      <c r="B30" s="99" t="s">
        <v>32</v>
      </c>
      <c r="C30" s="71"/>
      <c r="D30" s="71"/>
      <c r="E30" s="71"/>
      <c r="F30" s="26">
        <v>20000</v>
      </c>
      <c r="G30" s="27"/>
      <c r="H30" s="17">
        <v>0</v>
      </c>
      <c r="I30" s="15">
        <v>3000</v>
      </c>
    </row>
    <row r="31" spans="2:9" ht="12.75">
      <c r="B31" s="99" t="s">
        <v>33</v>
      </c>
      <c r="C31" s="71"/>
      <c r="D31" s="71"/>
      <c r="E31" s="71"/>
      <c r="F31" s="26">
        <v>200</v>
      </c>
      <c r="G31" s="27"/>
      <c r="H31" s="17">
        <v>200</v>
      </c>
      <c r="I31" s="18"/>
    </row>
    <row r="32" spans="1:9" ht="12.75">
      <c r="A32" s="13"/>
      <c r="B32" s="65"/>
      <c r="C32" s="66"/>
      <c r="D32" s="66"/>
      <c r="E32" s="66"/>
      <c r="F32" s="26"/>
      <c r="G32" s="27"/>
      <c r="H32" s="17"/>
      <c r="I32" s="18"/>
    </row>
    <row r="33" spans="1:9" ht="12.75">
      <c r="A33" s="13"/>
      <c r="B33" s="76" t="s">
        <v>34</v>
      </c>
      <c r="C33" s="77"/>
      <c r="D33" s="77"/>
      <c r="E33" s="77"/>
      <c r="F33" s="28">
        <f>SUM(F30:F32)</f>
        <v>20200</v>
      </c>
      <c r="G33" s="29">
        <f>153+92+74+38+2716</f>
        <v>3073</v>
      </c>
      <c r="H33" s="25">
        <f>SUM(H30:H32)</f>
        <v>200</v>
      </c>
      <c r="I33" s="18"/>
    </row>
    <row r="34" spans="1:9" ht="12.75">
      <c r="A34" s="13"/>
      <c r="B34" s="76"/>
      <c r="C34" s="77"/>
      <c r="D34" s="77"/>
      <c r="E34" s="77"/>
      <c r="F34" s="26"/>
      <c r="G34" s="29"/>
      <c r="H34" s="17"/>
      <c r="I34" s="18"/>
    </row>
    <row r="35" spans="1:9" ht="12.75">
      <c r="A35" s="13">
        <v>521310</v>
      </c>
      <c r="B35" s="76" t="s">
        <v>35</v>
      </c>
      <c r="C35" s="77"/>
      <c r="D35" s="77"/>
      <c r="E35" s="77"/>
      <c r="F35" s="28">
        <v>250</v>
      </c>
      <c r="G35" s="29">
        <v>113</v>
      </c>
      <c r="H35" s="17"/>
      <c r="I35" s="18"/>
    </row>
    <row r="36" spans="1:9" ht="12.75">
      <c r="A36" s="13"/>
      <c r="B36" s="99" t="s">
        <v>36</v>
      </c>
      <c r="C36" s="71"/>
      <c r="D36" s="71"/>
      <c r="E36" s="71"/>
      <c r="F36" s="26"/>
      <c r="G36" s="29"/>
      <c r="H36" s="17">
        <v>200</v>
      </c>
      <c r="I36" s="18"/>
    </row>
    <row r="37" spans="1:9" ht="12.75">
      <c r="A37" s="13"/>
      <c r="B37" s="100" t="s">
        <v>37</v>
      </c>
      <c r="C37" s="69"/>
      <c r="D37" s="69"/>
      <c r="E37" s="101"/>
      <c r="F37" s="26"/>
      <c r="G37" s="29"/>
      <c r="H37" s="17">
        <f>25*12</f>
        <v>300</v>
      </c>
      <c r="I37" s="18"/>
    </row>
    <row r="38" spans="1:9" ht="12.75">
      <c r="A38" s="13"/>
      <c r="B38" s="76" t="s">
        <v>35</v>
      </c>
      <c r="C38" s="77"/>
      <c r="D38" s="77"/>
      <c r="E38" s="77"/>
      <c r="F38" s="26"/>
      <c r="G38" s="29"/>
      <c r="H38" s="25">
        <f>SUM(H36:H37)</f>
        <v>500</v>
      </c>
      <c r="I38" s="18"/>
    </row>
    <row r="39" spans="1:9" ht="12.75">
      <c r="A39" s="13"/>
      <c r="B39" s="19"/>
      <c r="C39" s="20"/>
      <c r="D39" s="20"/>
      <c r="E39" s="20"/>
      <c r="F39" s="26"/>
      <c r="G39" s="29"/>
      <c r="H39" s="25"/>
      <c r="I39" s="18"/>
    </row>
    <row r="40" spans="1:9" ht="12.75">
      <c r="A40" s="13">
        <v>521610</v>
      </c>
      <c r="B40" s="76" t="s">
        <v>38</v>
      </c>
      <c r="C40" s="77"/>
      <c r="D40" s="77"/>
      <c r="E40" s="77"/>
      <c r="F40" s="26"/>
      <c r="G40" s="29"/>
      <c r="H40" s="17"/>
      <c r="I40" s="18"/>
    </row>
    <row r="41" spans="1:9" ht="12.75">
      <c r="A41" s="13"/>
      <c r="B41" s="99" t="s">
        <v>39</v>
      </c>
      <c r="C41" s="71"/>
      <c r="D41" s="71"/>
      <c r="E41" s="71"/>
      <c r="F41" s="26">
        <v>5000</v>
      </c>
      <c r="G41" s="29"/>
      <c r="H41" s="17">
        <v>1100</v>
      </c>
      <c r="I41" s="18"/>
    </row>
    <row r="42" spans="1:9" ht="12.75">
      <c r="A42" s="13"/>
      <c r="B42" s="99" t="s">
        <v>40</v>
      </c>
      <c r="C42" s="71"/>
      <c r="D42" s="71"/>
      <c r="E42" s="71"/>
      <c r="F42" s="26">
        <v>3800</v>
      </c>
      <c r="G42" s="29"/>
      <c r="H42" s="17">
        <v>7000</v>
      </c>
      <c r="I42" s="18"/>
    </row>
    <row r="43" spans="1:9" ht="12.75">
      <c r="A43" s="13"/>
      <c r="B43" s="99" t="s">
        <v>41</v>
      </c>
      <c r="C43" s="71"/>
      <c r="D43" s="71"/>
      <c r="E43" s="71"/>
      <c r="F43" s="26">
        <v>1800</v>
      </c>
      <c r="G43" s="29"/>
      <c r="H43" s="17"/>
      <c r="I43" s="18"/>
    </row>
    <row r="44" spans="1:9" ht="12.75">
      <c r="A44" s="13"/>
      <c r="B44" s="99" t="s">
        <v>42</v>
      </c>
      <c r="C44" s="71"/>
      <c r="D44" s="71"/>
      <c r="E44" s="71"/>
      <c r="F44" s="26">
        <v>900</v>
      </c>
      <c r="G44" s="29"/>
      <c r="H44" s="17"/>
      <c r="I44" s="18"/>
    </row>
    <row r="45" spans="1:9" ht="12.75">
      <c r="A45" s="13"/>
      <c r="B45" s="23" t="s">
        <v>38</v>
      </c>
      <c r="C45" s="78"/>
      <c r="D45" s="78"/>
      <c r="E45" s="116"/>
      <c r="F45" s="28">
        <f>SUM(F41:F44)</f>
        <v>11500</v>
      </c>
      <c r="G45" s="29">
        <v>8102</v>
      </c>
      <c r="H45" s="15">
        <f>SUM(H41:H44)</f>
        <v>8100</v>
      </c>
      <c r="I45" s="18"/>
    </row>
    <row r="46" spans="1:9" ht="12.75">
      <c r="A46" s="13"/>
      <c r="B46" s="19"/>
      <c r="C46" s="20"/>
      <c r="D46" s="20"/>
      <c r="E46" s="20"/>
      <c r="F46" s="26"/>
      <c r="G46" s="29"/>
      <c r="H46" s="17"/>
      <c r="I46" s="18"/>
    </row>
    <row r="47" spans="1:9" ht="12.75">
      <c r="A47" s="13">
        <v>522120</v>
      </c>
      <c r="B47" s="102" t="s">
        <v>43</v>
      </c>
      <c r="C47" s="102"/>
      <c r="D47" s="102"/>
      <c r="E47" s="80"/>
      <c r="F47" s="26"/>
      <c r="G47" s="29"/>
      <c r="H47" s="17"/>
      <c r="I47" s="18"/>
    </row>
    <row r="48" spans="2:9" ht="12.75">
      <c r="B48" s="75" t="s">
        <v>44</v>
      </c>
      <c r="C48" s="120"/>
      <c r="D48" s="120"/>
      <c r="E48" s="120"/>
      <c r="F48" s="26">
        <v>20000</v>
      </c>
      <c r="G48" s="27"/>
      <c r="H48" s="17">
        <v>0</v>
      </c>
      <c r="I48" s="15">
        <v>20000</v>
      </c>
    </row>
    <row r="49" spans="1:9" ht="12.75">
      <c r="A49" s="8"/>
      <c r="B49" s="75" t="s">
        <v>45</v>
      </c>
      <c r="C49" s="120"/>
      <c r="D49" s="120"/>
      <c r="E49" s="120"/>
      <c r="F49" s="26">
        <v>4000</v>
      </c>
      <c r="G49" s="27"/>
      <c r="H49" s="17">
        <v>0</v>
      </c>
      <c r="I49" s="15">
        <v>4000</v>
      </c>
    </row>
    <row r="50" spans="1:9" ht="12.75">
      <c r="A50" s="8"/>
      <c r="B50" s="107" t="s">
        <v>46</v>
      </c>
      <c r="C50" s="121"/>
      <c r="D50" s="121"/>
      <c r="E50" s="121"/>
      <c r="F50" s="30"/>
      <c r="G50" s="27"/>
      <c r="H50" s="17">
        <v>1528</v>
      </c>
      <c r="I50" s="15"/>
    </row>
    <row r="51" spans="1:9" ht="13.5" customHeight="1">
      <c r="A51" s="8"/>
      <c r="B51" s="124"/>
      <c r="C51" s="121"/>
      <c r="D51" s="121"/>
      <c r="E51" s="121"/>
      <c r="F51" s="30"/>
      <c r="G51" s="27"/>
      <c r="H51" s="17"/>
      <c r="I51" s="15"/>
    </row>
    <row r="52" spans="1:9" ht="15">
      <c r="A52" s="8"/>
      <c r="B52" s="125" t="s">
        <v>47</v>
      </c>
      <c r="C52" s="125"/>
      <c r="D52" s="125"/>
      <c r="E52" s="126"/>
      <c r="F52" s="34">
        <f>SUM(F48:F51)</f>
        <v>24000</v>
      </c>
      <c r="G52" s="27">
        <v>0</v>
      </c>
      <c r="H52" s="35">
        <f>SUM(H48:H51)</f>
        <v>1528</v>
      </c>
      <c r="I52" s="15"/>
    </row>
    <row r="53" spans="1:9" ht="15">
      <c r="A53" s="8">
        <v>522510</v>
      </c>
      <c r="B53" s="59" t="s">
        <v>48</v>
      </c>
      <c r="C53" s="122"/>
      <c r="D53" s="122"/>
      <c r="E53" s="123"/>
      <c r="F53" s="36"/>
      <c r="G53" s="27"/>
      <c r="H53" s="17"/>
      <c r="I53" s="15"/>
    </row>
    <row r="54" spans="1:9" ht="12.75">
      <c r="A54" s="8"/>
      <c r="B54" s="70" t="s">
        <v>49</v>
      </c>
      <c r="C54" s="71"/>
      <c r="D54" s="71"/>
      <c r="E54" s="96"/>
      <c r="F54" s="26">
        <v>20000</v>
      </c>
      <c r="G54" s="27"/>
      <c r="H54" s="17"/>
      <c r="I54" s="15">
        <v>20000</v>
      </c>
    </row>
    <row r="55" spans="1:9" ht="12.75">
      <c r="A55" s="8"/>
      <c r="B55" s="68" t="s">
        <v>50</v>
      </c>
      <c r="C55" s="43"/>
      <c r="D55" s="43"/>
      <c r="E55" s="44"/>
      <c r="F55" s="26"/>
      <c r="G55" s="27"/>
      <c r="H55" s="17"/>
      <c r="I55" s="15">
        <v>3000</v>
      </c>
    </row>
    <row r="56" spans="1:9" ht="12.75">
      <c r="A56" s="8"/>
      <c r="B56" s="70" t="s">
        <v>51</v>
      </c>
      <c r="C56" s="71"/>
      <c r="D56" s="71"/>
      <c r="E56" s="96"/>
      <c r="F56" s="26">
        <v>20000</v>
      </c>
      <c r="G56" s="27"/>
      <c r="H56" s="17"/>
      <c r="I56" s="15">
        <v>20000</v>
      </c>
    </row>
    <row r="57" spans="1:9" ht="15">
      <c r="A57" s="8"/>
      <c r="B57" s="70" t="s">
        <v>52</v>
      </c>
      <c r="C57" s="71"/>
      <c r="D57" s="71"/>
      <c r="E57" s="96"/>
      <c r="F57" s="36">
        <v>5000</v>
      </c>
      <c r="G57" s="27"/>
      <c r="H57" s="17"/>
      <c r="I57" s="15">
        <v>5000</v>
      </c>
    </row>
    <row r="58" spans="1:9" ht="15">
      <c r="A58" s="8"/>
      <c r="B58" s="117" t="s">
        <v>53</v>
      </c>
      <c r="C58" s="118"/>
      <c r="D58" s="118"/>
      <c r="E58" s="119"/>
      <c r="F58" s="34">
        <f>SUM(F54:F57)</f>
        <v>45000</v>
      </c>
      <c r="G58" s="29">
        <v>306</v>
      </c>
      <c r="H58" s="25">
        <v>500</v>
      </c>
      <c r="I58" s="18"/>
    </row>
    <row r="59" spans="1:9" ht="15">
      <c r="A59" s="8"/>
      <c r="B59" s="37"/>
      <c r="C59" s="38"/>
      <c r="D59" s="38"/>
      <c r="E59" s="38"/>
      <c r="F59" s="34"/>
      <c r="G59" s="27"/>
      <c r="H59" s="17"/>
      <c r="I59" s="15"/>
    </row>
    <row r="60" spans="1:9" ht="12.75">
      <c r="A60" s="13">
        <v>523210</v>
      </c>
      <c r="B60" s="109" t="s">
        <v>54</v>
      </c>
      <c r="C60" s="77"/>
      <c r="D60" s="77"/>
      <c r="E60" s="77"/>
      <c r="F60" s="26"/>
      <c r="G60" s="29"/>
      <c r="H60" s="17"/>
      <c r="I60" s="15"/>
    </row>
    <row r="61" spans="2:9" ht="12.75">
      <c r="B61" s="32" t="s">
        <v>55</v>
      </c>
      <c r="C61" s="33"/>
      <c r="D61" s="33"/>
      <c r="E61" s="110"/>
      <c r="F61" s="26">
        <v>100</v>
      </c>
      <c r="G61" s="29"/>
      <c r="H61" s="17">
        <v>150</v>
      </c>
      <c r="I61" s="15"/>
    </row>
    <row r="62" spans="2:9" ht="12.75">
      <c r="B62" s="70" t="s">
        <v>56</v>
      </c>
      <c r="C62" s="58"/>
      <c r="D62" s="58"/>
      <c r="E62" s="92"/>
      <c r="F62" s="26">
        <v>110</v>
      </c>
      <c r="G62" s="29"/>
      <c r="H62" s="17">
        <v>110</v>
      </c>
      <c r="I62" s="15"/>
    </row>
    <row r="63" spans="1:9" ht="12.75">
      <c r="A63" s="13"/>
      <c r="B63" s="70" t="s">
        <v>57</v>
      </c>
      <c r="C63" s="71"/>
      <c r="D63" s="71"/>
      <c r="E63" s="71"/>
      <c r="F63" s="26">
        <v>150</v>
      </c>
      <c r="G63" s="29"/>
      <c r="H63" s="17">
        <v>150</v>
      </c>
      <c r="I63" s="15"/>
    </row>
    <row r="64" spans="1:9" ht="12.75">
      <c r="A64" s="13"/>
      <c r="B64" s="109"/>
      <c r="C64" s="77"/>
      <c r="D64" s="77"/>
      <c r="E64" s="77"/>
      <c r="F64" s="26"/>
      <c r="G64" s="29"/>
      <c r="H64" s="17"/>
      <c r="I64" s="15"/>
    </row>
    <row r="65" spans="1:9" ht="15">
      <c r="A65" s="13"/>
      <c r="B65" s="72" t="s">
        <v>54</v>
      </c>
      <c r="C65" s="78"/>
      <c r="D65" s="78"/>
      <c r="E65" s="78"/>
      <c r="F65" s="34">
        <f>SUM(F61:F64)</f>
        <v>360</v>
      </c>
      <c r="G65" s="29">
        <v>1555</v>
      </c>
      <c r="H65" s="35">
        <f>SUM(H61:H64)</f>
        <v>410</v>
      </c>
      <c r="I65" s="15"/>
    </row>
    <row r="66" spans="1:9" ht="15">
      <c r="A66" s="13"/>
      <c r="B66" s="72"/>
      <c r="C66" s="73"/>
      <c r="D66" s="73"/>
      <c r="E66" s="79"/>
      <c r="F66" s="34"/>
      <c r="G66" s="29"/>
      <c r="H66" s="17"/>
      <c r="I66" s="15"/>
    </row>
    <row r="67" spans="1:9" ht="15">
      <c r="A67" s="13">
        <v>523210</v>
      </c>
      <c r="B67" s="93" t="s">
        <v>58</v>
      </c>
      <c r="C67" s="94"/>
      <c r="D67" s="94"/>
      <c r="E67" s="95"/>
      <c r="F67" s="34">
        <v>1500</v>
      </c>
      <c r="G67" s="29">
        <f>269+1066</f>
        <v>1335</v>
      </c>
      <c r="H67" s="25">
        <v>1500</v>
      </c>
      <c r="I67" s="15"/>
    </row>
    <row r="68" spans="1:9" ht="12.75">
      <c r="A68" s="13"/>
      <c r="B68" s="70" t="s">
        <v>59</v>
      </c>
      <c r="C68" s="58"/>
      <c r="D68" s="58"/>
      <c r="E68" s="58"/>
      <c r="F68" s="26"/>
      <c r="G68" s="29"/>
      <c r="H68" s="17"/>
      <c r="I68" s="15"/>
    </row>
    <row r="69" spans="1:9" ht="12.75">
      <c r="A69" s="13"/>
      <c r="B69" s="70"/>
      <c r="C69" s="58"/>
      <c r="D69" s="58"/>
      <c r="E69" s="92"/>
      <c r="F69" s="26"/>
      <c r="G69" s="29"/>
      <c r="H69" s="17"/>
      <c r="I69" s="15"/>
    </row>
    <row r="70" spans="1:9" ht="12.75">
      <c r="A70" s="13"/>
      <c r="B70" s="93" t="s">
        <v>60</v>
      </c>
      <c r="C70" s="94"/>
      <c r="D70" s="94"/>
      <c r="E70" s="95"/>
      <c r="F70" s="28">
        <v>0</v>
      </c>
      <c r="G70" s="29"/>
      <c r="H70" s="25">
        <v>400</v>
      </c>
      <c r="I70" s="15"/>
    </row>
    <row r="71" spans="1:9" ht="12.75">
      <c r="A71" s="13"/>
      <c r="B71" s="70"/>
      <c r="C71" s="58"/>
      <c r="D71" s="58"/>
      <c r="E71" s="92"/>
      <c r="F71" s="26"/>
      <c r="G71" s="29"/>
      <c r="H71" s="17"/>
      <c r="I71" s="15"/>
    </row>
    <row r="72" spans="1:9" ht="12.75">
      <c r="A72" s="13"/>
      <c r="B72" s="70"/>
      <c r="C72" s="58"/>
      <c r="D72" s="58"/>
      <c r="E72" s="92"/>
      <c r="F72" s="26"/>
      <c r="G72" s="29"/>
      <c r="H72" s="17"/>
      <c r="I72" s="15"/>
    </row>
    <row r="73" spans="1:9" ht="12.75">
      <c r="A73" s="13">
        <v>526106</v>
      </c>
      <c r="B73" s="59" t="s">
        <v>61</v>
      </c>
      <c r="C73" s="43"/>
      <c r="D73" s="43"/>
      <c r="E73" s="44"/>
      <c r="F73" s="28">
        <v>2000</v>
      </c>
      <c r="G73" s="29">
        <v>1637</v>
      </c>
      <c r="H73" s="25">
        <v>2000</v>
      </c>
      <c r="I73" s="15"/>
    </row>
    <row r="74" spans="1:9" ht="12.75">
      <c r="A74" s="13"/>
      <c r="B74" s="70"/>
      <c r="C74" s="58"/>
      <c r="D74" s="58"/>
      <c r="E74" s="92"/>
      <c r="F74" s="26"/>
      <c r="G74" s="29"/>
      <c r="H74" s="17"/>
      <c r="I74" s="15"/>
    </row>
    <row r="75" spans="1:9" s="48" customFormat="1" ht="12.75">
      <c r="A75" s="41"/>
      <c r="B75" s="68"/>
      <c r="C75" s="69"/>
      <c r="D75" s="69"/>
      <c r="E75" s="69"/>
      <c r="F75" s="42"/>
      <c r="G75" s="45"/>
      <c r="H75" s="46"/>
      <c r="I75" s="47"/>
    </row>
    <row r="76" spans="1:9" s="48" customFormat="1" ht="12.75">
      <c r="A76" s="13">
        <v>526110</v>
      </c>
      <c r="B76" s="88" t="s">
        <v>62</v>
      </c>
      <c r="C76" s="88"/>
      <c r="D76" s="88"/>
      <c r="E76" s="59"/>
      <c r="F76" s="42"/>
      <c r="G76" s="45"/>
      <c r="H76" s="46"/>
      <c r="I76" s="47"/>
    </row>
    <row r="77" spans="2:9" s="48" customFormat="1" ht="12.75">
      <c r="B77" s="68" t="s">
        <v>63</v>
      </c>
      <c r="C77" s="69"/>
      <c r="D77" s="69"/>
      <c r="E77" s="69"/>
      <c r="F77" s="42">
        <v>3000</v>
      </c>
      <c r="G77" s="45"/>
      <c r="H77" s="46">
        <v>700</v>
      </c>
      <c r="I77" s="47"/>
    </row>
    <row r="78" spans="1:9" s="48" customFormat="1" ht="12.75">
      <c r="A78" s="41"/>
      <c r="B78" s="70"/>
      <c r="C78" s="71"/>
      <c r="D78" s="71"/>
      <c r="E78" s="71"/>
      <c r="F78" s="42"/>
      <c r="G78" s="45"/>
      <c r="H78" s="46"/>
      <c r="I78" s="47"/>
    </row>
    <row r="79" spans="1:9" ht="15">
      <c r="A79" s="13"/>
      <c r="B79" s="72" t="s">
        <v>62</v>
      </c>
      <c r="C79" s="73"/>
      <c r="D79" s="73"/>
      <c r="E79" s="73"/>
      <c r="F79" s="34">
        <f>SUM(F77:F78)</f>
        <v>3000</v>
      </c>
      <c r="G79" s="49">
        <v>430</v>
      </c>
      <c r="H79" s="35">
        <f>SUM(H77:H78)</f>
        <v>700</v>
      </c>
      <c r="I79" s="15"/>
    </row>
    <row r="80" spans="1:9" ht="15">
      <c r="A80" s="13"/>
      <c r="B80" s="39"/>
      <c r="C80" s="40"/>
      <c r="D80" s="40"/>
      <c r="E80" s="40"/>
      <c r="F80" s="34"/>
      <c r="G80" s="29"/>
      <c r="H80" s="17"/>
      <c r="I80" s="15"/>
    </row>
    <row r="81" spans="1:9" ht="15">
      <c r="A81" s="13">
        <v>526124</v>
      </c>
      <c r="B81" s="83" t="s">
        <v>64</v>
      </c>
      <c r="C81" s="83"/>
      <c r="D81" s="83"/>
      <c r="E81" s="84"/>
      <c r="F81" s="34">
        <v>500</v>
      </c>
      <c r="G81" s="29">
        <v>234</v>
      </c>
      <c r="H81" s="25">
        <v>500</v>
      </c>
      <c r="I81" s="15"/>
    </row>
    <row r="82" spans="1:9" ht="15">
      <c r="A82" s="13"/>
      <c r="B82" s="39"/>
      <c r="C82" s="40"/>
      <c r="D82" s="40"/>
      <c r="E82" s="40"/>
      <c r="F82" s="34"/>
      <c r="G82" s="29"/>
      <c r="H82" s="17"/>
      <c r="I82" s="15"/>
    </row>
    <row r="83" spans="1:9" ht="12.75">
      <c r="A83" s="13"/>
      <c r="B83" s="72"/>
      <c r="C83" s="78"/>
      <c r="D83" s="78"/>
      <c r="E83" s="78"/>
      <c r="F83" s="26"/>
      <c r="G83" s="29"/>
      <c r="H83" s="17"/>
      <c r="I83" s="15"/>
    </row>
    <row r="84" spans="1:9" ht="12.75">
      <c r="A84" s="13">
        <v>526430</v>
      </c>
      <c r="B84" s="83" t="s">
        <v>65</v>
      </c>
      <c r="C84" s="83"/>
      <c r="D84" s="83"/>
      <c r="E84" s="84"/>
      <c r="F84" s="28">
        <v>14500</v>
      </c>
      <c r="G84" s="29">
        <f>358+330+428</f>
        <v>1116</v>
      </c>
      <c r="H84" s="25">
        <v>1500</v>
      </c>
      <c r="I84" s="15">
        <v>1500</v>
      </c>
    </row>
    <row r="85" spans="1:9" ht="12.75">
      <c r="A85" s="13">
        <v>526840</v>
      </c>
      <c r="B85" s="83" t="s">
        <v>66</v>
      </c>
      <c r="C85" s="83"/>
      <c r="D85" s="83"/>
      <c r="E85" s="84"/>
      <c r="F85" s="50">
        <v>4200</v>
      </c>
      <c r="G85" s="29">
        <v>500</v>
      </c>
      <c r="H85" s="25">
        <v>500</v>
      </c>
      <c r="I85" s="15"/>
    </row>
    <row r="86" spans="2:9" ht="12.75">
      <c r="B86" s="80"/>
      <c r="C86" s="81"/>
      <c r="D86" s="81"/>
      <c r="E86" s="127"/>
      <c r="F86" s="30"/>
      <c r="G86" s="29"/>
      <c r="H86" s="17"/>
      <c r="I86" s="15"/>
    </row>
    <row r="87" spans="1:9" ht="12.75">
      <c r="A87" s="13">
        <v>527210</v>
      </c>
      <c r="B87" s="80" t="s">
        <v>67</v>
      </c>
      <c r="C87" s="81"/>
      <c r="D87" s="81"/>
      <c r="E87" s="81"/>
      <c r="F87" s="26"/>
      <c r="G87" s="29"/>
      <c r="H87" s="17"/>
      <c r="I87" s="15"/>
    </row>
    <row r="88" spans="2:9" ht="12.75">
      <c r="B88" s="70" t="s">
        <v>68</v>
      </c>
      <c r="C88" s="58"/>
      <c r="D88" s="58"/>
      <c r="E88" s="58"/>
      <c r="F88" s="26">
        <v>1056</v>
      </c>
      <c r="G88" s="29"/>
      <c r="H88" s="17">
        <v>500</v>
      </c>
      <c r="I88" s="15"/>
    </row>
    <row r="89" spans="1:9" ht="12.75">
      <c r="A89" s="13"/>
      <c r="B89" s="128"/>
      <c r="C89" s="129"/>
      <c r="D89" s="129"/>
      <c r="E89" s="129"/>
      <c r="F89" s="26"/>
      <c r="G89" s="29"/>
      <c r="H89" s="17"/>
      <c r="I89" s="15"/>
    </row>
    <row r="90" spans="1:9" ht="15">
      <c r="A90" s="13"/>
      <c r="B90" s="72" t="s">
        <v>67</v>
      </c>
      <c r="C90" s="73"/>
      <c r="D90" s="73"/>
      <c r="E90" s="73"/>
      <c r="F90" s="34">
        <f>SUM(F88:F89)</f>
        <v>1056</v>
      </c>
      <c r="G90" s="49">
        <v>89</v>
      </c>
      <c r="H90" s="35">
        <f>SUM(H88:H89)</f>
        <v>500</v>
      </c>
      <c r="I90" s="15"/>
    </row>
    <row r="91" spans="1:9" ht="15">
      <c r="A91" s="13"/>
      <c r="B91" s="72"/>
      <c r="C91" s="73"/>
      <c r="D91" s="73"/>
      <c r="E91" s="79"/>
      <c r="F91" s="34"/>
      <c r="G91" s="29"/>
      <c r="H91" s="17"/>
      <c r="I91" s="15"/>
    </row>
    <row r="92" spans="1:9" ht="15">
      <c r="A92" s="13">
        <v>528415</v>
      </c>
      <c r="B92" s="59" t="s">
        <v>69</v>
      </c>
      <c r="C92" s="91"/>
      <c r="D92" s="91"/>
      <c r="E92" s="103"/>
      <c r="F92" s="34">
        <v>140</v>
      </c>
      <c r="G92" s="49">
        <v>137</v>
      </c>
      <c r="H92" s="51">
        <v>0</v>
      </c>
      <c r="I92" s="15"/>
    </row>
    <row r="93" spans="1:9" ht="15">
      <c r="A93" s="13"/>
      <c r="B93" s="72"/>
      <c r="C93" s="73"/>
      <c r="D93" s="73"/>
      <c r="E93" s="79"/>
      <c r="F93" s="34"/>
      <c r="G93" s="29"/>
      <c r="H93" s="17"/>
      <c r="I93" s="15"/>
    </row>
    <row r="94" spans="1:9" ht="15">
      <c r="A94" s="13">
        <v>528883</v>
      </c>
      <c r="B94" s="59" t="s">
        <v>70</v>
      </c>
      <c r="C94" s="91"/>
      <c r="D94" s="91"/>
      <c r="E94" s="103"/>
      <c r="F94" s="34">
        <v>10000</v>
      </c>
      <c r="G94" s="49">
        <v>2667</v>
      </c>
      <c r="H94" s="52">
        <v>10000</v>
      </c>
      <c r="I94" s="15"/>
    </row>
    <row r="95" spans="1:9" ht="15">
      <c r="A95" s="13"/>
      <c r="B95" s="72"/>
      <c r="C95" s="73"/>
      <c r="D95" s="73"/>
      <c r="E95" s="79"/>
      <c r="F95" s="34"/>
      <c r="G95" s="29"/>
      <c r="H95" s="17"/>
      <c r="I95" s="15"/>
    </row>
    <row r="96" spans="1:9" ht="15">
      <c r="A96" s="13"/>
      <c r="B96" s="76"/>
      <c r="C96" s="77"/>
      <c r="D96" s="77"/>
      <c r="E96" s="77"/>
      <c r="F96" s="36"/>
      <c r="G96" s="29"/>
      <c r="H96" s="17"/>
      <c r="I96" s="15"/>
    </row>
    <row r="97" spans="1:9" ht="11.25" customHeight="1">
      <c r="A97" s="13">
        <v>529110</v>
      </c>
      <c r="B97" s="102" t="s">
        <v>71</v>
      </c>
      <c r="C97" s="102"/>
      <c r="D97" s="102"/>
      <c r="E97" s="80"/>
      <c r="F97" s="50">
        <v>2000</v>
      </c>
      <c r="G97" s="29">
        <v>0</v>
      </c>
      <c r="H97" s="25">
        <v>1000</v>
      </c>
      <c r="I97" s="15"/>
    </row>
    <row r="98" spans="1:9" ht="11.25" customHeight="1">
      <c r="A98" s="13">
        <v>529120</v>
      </c>
      <c r="B98" s="88" t="s">
        <v>72</v>
      </c>
      <c r="C98" s="88"/>
      <c r="D98" s="88"/>
      <c r="E98" s="59"/>
      <c r="F98" s="28">
        <v>200</v>
      </c>
      <c r="G98" s="29">
        <v>99</v>
      </c>
      <c r="H98" s="25">
        <v>500</v>
      </c>
      <c r="I98" s="15"/>
    </row>
    <row r="99" spans="1:9" ht="11.25" customHeight="1">
      <c r="A99" s="13">
        <v>529130</v>
      </c>
      <c r="B99" s="88" t="s">
        <v>73</v>
      </c>
      <c r="C99" s="88"/>
      <c r="D99" s="88"/>
      <c r="E99" s="59"/>
      <c r="F99" s="28">
        <v>1600</v>
      </c>
      <c r="G99" s="29">
        <f>100+1570</f>
        <v>1670</v>
      </c>
      <c r="H99" s="25">
        <v>1600</v>
      </c>
      <c r="I99" s="15"/>
    </row>
    <row r="100" spans="1:9" ht="12.75">
      <c r="A100" s="13">
        <v>529193</v>
      </c>
      <c r="B100" s="59" t="s">
        <v>74</v>
      </c>
      <c r="C100" s="91"/>
      <c r="D100" s="91"/>
      <c r="E100" s="91"/>
      <c r="F100" s="26"/>
      <c r="G100" s="29"/>
      <c r="H100" s="17"/>
      <c r="I100" s="15"/>
    </row>
    <row r="101" spans="1:9" ht="12.75">
      <c r="A101" s="8"/>
      <c r="B101" s="89" t="s">
        <v>75</v>
      </c>
      <c r="C101" s="89"/>
      <c r="D101" s="89"/>
      <c r="E101" s="90"/>
      <c r="F101" s="26">
        <v>1000</v>
      </c>
      <c r="G101" s="27"/>
      <c r="H101" s="17">
        <v>500</v>
      </c>
      <c r="I101" s="15"/>
    </row>
    <row r="102" spans="1:9" ht="12.75">
      <c r="A102" s="8"/>
      <c r="B102" s="89" t="s">
        <v>76</v>
      </c>
      <c r="C102" s="89"/>
      <c r="D102" s="89"/>
      <c r="E102" s="90"/>
      <c r="F102" s="30">
        <v>24</v>
      </c>
      <c r="G102" s="27"/>
      <c r="H102" s="17">
        <v>24</v>
      </c>
      <c r="I102" s="15"/>
    </row>
    <row r="103" spans="1:9" ht="12.75">
      <c r="A103" s="8"/>
      <c r="B103" s="89" t="s">
        <v>77</v>
      </c>
      <c r="C103" s="89"/>
      <c r="D103" s="89"/>
      <c r="E103" s="90"/>
      <c r="F103" s="30">
        <v>40</v>
      </c>
      <c r="G103" s="27"/>
      <c r="H103" s="17">
        <v>40</v>
      </c>
      <c r="I103" s="15"/>
    </row>
    <row r="104" spans="2:9" ht="12.75">
      <c r="B104" s="86" t="s">
        <v>74</v>
      </c>
      <c r="C104" s="87"/>
      <c r="D104" s="87"/>
      <c r="E104" s="87"/>
      <c r="F104" s="50">
        <f>SUM(F101:F103)</f>
        <v>1064</v>
      </c>
      <c r="G104" s="27">
        <v>0</v>
      </c>
      <c r="H104" s="15">
        <f>SUM(H101:H103)</f>
        <v>564</v>
      </c>
      <c r="I104" s="15"/>
    </row>
    <row r="105" spans="1:9" ht="15">
      <c r="A105" s="8"/>
      <c r="B105" s="74"/>
      <c r="C105" s="74"/>
      <c r="D105" s="74"/>
      <c r="E105" s="75"/>
      <c r="F105" s="36"/>
      <c r="G105" s="29"/>
      <c r="H105" s="17"/>
      <c r="I105" s="15"/>
    </row>
    <row r="106" spans="1:9" ht="15">
      <c r="A106" s="13">
        <v>529210</v>
      </c>
      <c r="B106" s="59" t="s">
        <v>78</v>
      </c>
      <c r="C106" s="91"/>
      <c r="D106" s="91"/>
      <c r="E106" s="103"/>
      <c r="F106" s="36"/>
      <c r="G106" s="29"/>
      <c r="H106" s="17"/>
      <c r="I106" s="15"/>
    </row>
    <row r="107" spans="1:9" ht="12.75">
      <c r="A107" s="8"/>
      <c r="B107" s="75" t="s">
        <v>79</v>
      </c>
      <c r="C107" s="120"/>
      <c r="D107" s="120"/>
      <c r="E107" s="130"/>
      <c r="F107" s="26">
        <v>700</v>
      </c>
      <c r="G107" s="29"/>
      <c r="H107" s="17">
        <v>500</v>
      </c>
      <c r="I107" s="15"/>
    </row>
    <row r="108" spans="1:9" ht="12.75">
      <c r="A108" s="8"/>
      <c r="B108" s="75" t="s">
        <v>80</v>
      </c>
      <c r="C108" s="120"/>
      <c r="D108" s="120"/>
      <c r="E108" s="130"/>
      <c r="F108" s="26">
        <v>1200</v>
      </c>
      <c r="G108" s="29"/>
      <c r="H108" s="17">
        <v>1200</v>
      </c>
      <c r="I108" s="15"/>
    </row>
    <row r="109" spans="1:9" ht="15">
      <c r="A109" s="8"/>
      <c r="B109" s="75" t="s">
        <v>81</v>
      </c>
      <c r="C109" s="120"/>
      <c r="D109" s="120"/>
      <c r="E109" s="130"/>
      <c r="F109" s="36">
        <v>200</v>
      </c>
      <c r="G109" s="29"/>
      <c r="H109" s="17">
        <v>300</v>
      </c>
      <c r="I109" s="15"/>
    </row>
    <row r="110" spans="1:9" ht="15">
      <c r="A110" s="8"/>
      <c r="B110" s="72" t="s">
        <v>78</v>
      </c>
      <c r="C110" s="73"/>
      <c r="D110" s="73"/>
      <c r="E110" s="79"/>
      <c r="F110" s="34">
        <f>SUM(F107:F109)</f>
        <v>2100</v>
      </c>
      <c r="G110" s="29">
        <v>574</v>
      </c>
      <c r="H110" s="35">
        <f>SUM(H107:H109)</f>
        <v>2000</v>
      </c>
      <c r="I110" s="15"/>
    </row>
    <row r="111" spans="1:9" ht="15">
      <c r="A111" s="8"/>
      <c r="B111" s="75"/>
      <c r="C111" s="120"/>
      <c r="D111" s="120"/>
      <c r="E111" s="130"/>
      <c r="F111" s="36"/>
      <c r="G111" s="29"/>
      <c r="H111" s="17"/>
      <c r="I111" s="15"/>
    </row>
    <row r="112" spans="1:9" ht="12.75">
      <c r="A112" s="13">
        <v>529910</v>
      </c>
      <c r="B112" s="102" t="s">
        <v>82</v>
      </c>
      <c r="C112" s="102"/>
      <c r="D112" s="102"/>
      <c r="E112" s="80"/>
      <c r="F112" s="26"/>
      <c r="G112" s="29"/>
      <c r="H112" s="17"/>
      <c r="I112" s="15"/>
    </row>
    <row r="113" spans="2:9" ht="12.75">
      <c r="B113" s="75" t="s">
        <v>83</v>
      </c>
      <c r="C113" s="120"/>
      <c r="D113" s="120"/>
      <c r="E113" s="120"/>
      <c r="F113" s="26">
        <v>500</v>
      </c>
      <c r="G113" s="27"/>
      <c r="H113" s="17">
        <v>500</v>
      </c>
      <c r="I113" s="15"/>
    </row>
    <row r="114" spans="1:9" ht="12.75">
      <c r="A114" s="8"/>
      <c r="B114" s="75" t="s">
        <v>84</v>
      </c>
      <c r="C114" s="33"/>
      <c r="D114" s="33"/>
      <c r="E114" s="33"/>
      <c r="F114" s="26">
        <v>1000</v>
      </c>
      <c r="G114" s="27"/>
      <c r="H114" s="17">
        <v>1000</v>
      </c>
      <c r="I114" s="15"/>
    </row>
    <row r="115" spans="1:9" ht="15">
      <c r="A115" s="8"/>
      <c r="B115" s="72" t="s">
        <v>82</v>
      </c>
      <c r="C115" s="73"/>
      <c r="D115" s="73"/>
      <c r="E115" s="79"/>
      <c r="F115" s="34">
        <f>SUM(F113:F114)</f>
        <v>1500</v>
      </c>
      <c r="G115" s="29">
        <v>135</v>
      </c>
      <c r="H115" s="35">
        <f>SUM(H113:H114)</f>
        <v>1500</v>
      </c>
      <c r="I115" s="15"/>
    </row>
    <row r="116" spans="2:9" ht="12.75">
      <c r="B116" s="89"/>
      <c r="C116" s="89"/>
      <c r="D116" s="89"/>
      <c r="E116" s="90"/>
      <c r="F116" s="26"/>
      <c r="G116" s="29"/>
      <c r="H116" s="17"/>
      <c r="I116" s="15"/>
    </row>
    <row r="117" spans="1:9" ht="12.75">
      <c r="A117" s="1">
        <v>537110</v>
      </c>
      <c r="B117" s="83" t="s">
        <v>85</v>
      </c>
      <c r="C117" s="83"/>
      <c r="D117" s="83"/>
      <c r="E117" s="84"/>
      <c r="F117" s="28">
        <v>5000</v>
      </c>
      <c r="G117" s="29">
        <v>0</v>
      </c>
      <c r="H117" s="25">
        <v>2000</v>
      </c>
      <c r="I117" s="15">
        <v>0</v>
      </c>
    </row>
    <row r="118" spans="2:9" ht="12.75">
      <c r="B118" s="89"/>
      <c r="C118" s="89"/>
      <c r="D118" s="89"/>
      <c r="E118" s="90"/>
      <c r="F118" s="26"/>
      <c r="G118" s="29"/>
      <c r="H118" s="17"/>
      <c r="I118" s="15"/>
    </row>
    <row r="119" spans="1:9" ht="12.75">
      <c r="A119" s="8"/>
      <c r="B119" s="65"/>
      <c r="C119" s="66"/>
      <c r="D119" s="66"/>
      <c r="E119" s="67"/>
      <c r="F119" s="26"/>
      <c r="G119" s="27"/>
      <c r="H119" s="17"/>
      <c r="I119" s="15"/>
    </row>
    <row r="120" spans="1:9" ht="12.75">
      <c r="A120" s="8"/>
      <c r="B120" s="76" t="s">
        <v>86</v>
      </c>
      <c r="C120" s="77"/>
      <c r="D120" s="77"/>
      <c r="E120" s="77"/>
      <c r="F120" s="26"/>
      <c r="G120" s="27"/>
      <c r="H120" s="17"/>
      <c r="I120" s="15"/>
    </row>
    <row r="121" spans="1:9" ht="12.75">
      <c r="A121" s="13">
        <v>544100</v>
      </c>
      <c r="B121" s="83" t="s">
        <v>87</v>
      </c>
      <c r="C121" s="83"/>
      <c r="D121" s="83"/>
      <c r="E121" s="84"/>
      <c r="F121" s="28">
        <v>3800</v>
      </c>
      <c r="G121" s="29">
        <f>286+1817</f>
        <v>2103</v>
      </c>
      <c r="H121" s="17">
        <v>0</v>
      </c>
      <c r="I121" s="15"/>
    </row>
    <row r="122" spans="1:9" ht="12.75">
      <c r="A122" s="13"/>
      <c r="B122" s="85"/>
      <c r="C122" s="77"/>
      <c r="D122" s="77"/>
      <c r="E122" s="77"/>
      <c r="F122" s="26"/>
      <c r="G122" s="27"/>
      <c r="H122" s="17"/>
      <c r="I122" s="15"/>
    </row>
    <row r="123" spans="1:9" ht="12.75">
      <c r="A123" s="13"/>
      <c r="B123" s="85"/>
      <c r="C123" s="77"/>
      <c r="D123" s="77"/>
      <c r="E123" s="77"/>
      <c r="F123" s="26"/>
      <c r="G123" s="29"/>
      <c r="H123" s="17"/>
      <c r="I123" s="15"/>
    </row>
    <row r="124" spans="1:9" ht="12.75">
      <c r="A124" s="13">
        <v>544400</v>
      </c>
      <c r="B124" s="83" t="s">
        <v>88</v>
      </c>
      <c r="C124" s="83"/>
      <c r="D124" s="83"/>
      <c r="E124" s="84"/>
      <c r="F124" s="26"/>
      <c r="G124" s="27"/>
      <c r="H124" s="17"/>
      <c r="I124" s="15"/>
    </row>
    <row r="125" spans="1:9" ht="15">
      <c r="A125" s="13"/>
      <c r="B125" s="32" t="s">
        <v>89</v>
      </c>
      <c r="C125" s="33"/>
      <c r="D125" s="33"/>
      <c r="E125" s="33"/>
      <c r="F125" s="26">
        <v>10000</v>
      </c>
      <c r="G125" s="53"/>
      <c r="H125" s="17"/>
      <c r="I125" s="15">
        <v>10000</v>
      </c>
    </row>
    <row r="126" spans="1:9" ht="15">
      <c r="A126" s="13"/>
      <c r="B126" s="99" t="s">
        <v>90</v>
      </c>
      <c r="C126" s="33"/>
      <c r="D126" s="33"/>
      <c r="E126" s="110"/>
      <c r="F126" s="36"/>
      <c r="G126" s="53"/>
      <c r="H126" s="17">
        <v>7500</v>
      </c>
      <c r="I126" s="15"/>
    </row>
    <row r="127" spans="1:9" ht="15">
      <c r="A127" s="13"/>
      <c r="B127" s="23" t="s">
        <v>91</v>
      </c>
      <c r="C127" s="82"/>
      <c r="D127" s="82"/>
      <c r="E127" s="82"/>
      <c r="F127" s="34">
        <f>SUM(F125:F126)</f>
        <v>10000</v>
      </c>
      <c r="G127" s="53">
        <v>0</v>
      </c>
      <c r="H127" s="35">
        <f>SUM(H125:H126)</f>
        <v>7500</v>
      </c>
      <c r="I127" s="15">
        <v>5000</v>
      </c>
    </row>
    <row r="128" spans="1:9" ht="15">
      <c r="A128" s="13"/>
      <c r="B128" s="85"/>
      <c r="C128" s="77"/>
      <c r="D128" s="77"/>
      <c r="E128" s="77"/>
      <c r="F128" s="36"/>
      <c r="G128" s="49"/>
      <c r="H128" s="17"/>
      <c r="I128" s="15"/>
    </row>
    <row r="129" spans="1:9" ht="15">
      <c r="A129" s="13">
        <v>544900</v>
      </c>
      <c r="B129" s="76" t="s">
        <v>92</v>
      </c>
      <c r="C129" s="31"/>
      <c r="D129" s="31"/>
      <c r="E129" s="31"/>
      <c r="F129" s="36"/>
      <c r="G129" s="53"/>
      <c r="H129" s="17"/>
      <c r="I129" s="15"/>
    </row>
    <row r="130" spans="1:9" ht="15">
      <c r="A130" s="8"/>
      <c r="B130" s="32" t="s">
        <v>93</v>
      </c>
      <c r="C130" s="33"/>
      <c r="D130" s="33"/>
      <c r="E130" s="33"/>
      <c r="F130" s="26">
        <v>8000</v>
      </c>
      <c r="G130" s="53"/>
      <c r="H130" s="17"/>
      <c r="I130" s="15"/>
    </row>
    <row r="131" spans="2:9" ht="15">
      <c r="B131" s="32" t="s">
        <v>94</v>
      </c>
      <c r="C131" s="33"/>
      <c r="D131" s="33"/>
      <c r="E131" s="33"/>
      <c r="F131" s="26">
        <v>15000</v>
      </c>
      <c r="G131" s="53"/>
      <c r="H131" s="17"/>
      <c r="I131" s="15"/>
    </row>
    <row r="132" spans="2:9" ht="15">
      <c r="B132" s="32"/>
      <c r="C132" s="33"/>
      <c r="D132" s="33"/>
      <c r="E132" s="110"/>
      <c r="F132" s="26"/>
      <c r="G132" s="53"/>
      <c r="H132" s="17"/>
      <c r="I132" s="15"/>
    </row>
    <row r="133" spans="1:9" ht="15">
      <c r="A133" s="8"/>
      <c r="B133" s="23" t="s">
        <v>95</v>
      </c>
      <c r="C133" s="82"/>
      <c r="D133" s="82"/>
      <c r="E133" s="82"/>
      <c r="F133" s="34">
        <f>SUM(F130:F132)</f>
        <v>23000</v>
      </c>
      <c r="G133" s="49">
        <f>10500+3137</f>
        <v>13637</v>
      </c>
      <c r="H133" s="35">
        <f>SUM(H130:H132)</f>
        <v>0</v>
      </c>
      <c r="I133" s="15">
        <v>15000</v>
      </c>
    </row>
    <row r="134" spans="1:9" ht="12.75">
      <c r="A134" s="8"/>
      <c r="B134" s="89"/>
      <c r="C134" s="89"/>
      <c r="D134" s="89"/>
      <c r="E134" s="89"/>
      <c r="F134" s="26"/>
      <c r="G134" s="54"/>
      <c r="H134" s="17"/>
      <c r="I134" s="15"/>
    </row>
    <row r="135" spans="1:9" ht="12.75">
      <c r="A135" s="13">
        <v>691110</v>
      </c>
      <c r="B135" s="83" t="s">
        <v>96</v>
      </c>
      <c r="C135" s="83"/>
      <c r="D135" s="83"/>
      <c r="E135" s="83"/>
      <c r="F135" s="28">
        <v>25542</v>
      </c>
      <c r="G135" s="55"/>
      <c r="H135" s="25"/>
      <c r="I135" s="15">
        <v>25000</v>
      </c>
    </row>
    <row r="136" spans="1:9" ht="12.75">
      <c r="A136" s="8"/>
      <c r="B136" s="89"/>
      <c r="C136" s="89"/>
      <c r="D136" s="89"/>
      <c r="E136" s="89"/>
      <c r="F136" s="26"/>
      <c r="G136" s="54"/>
      <c r="H136" s="17"/>
      <c r="I136" s="15"/>
    </row>
    <row r="137" spans="1:9" ht="12.75">
      <c r="A137" s="13">
        <v>691113</v>
      </c>
      <c r="B137" s="83" t="s">
        <v>97</v>
      </c>
      <c r="C137" s="83"/>
      <c r="D137" s="83"/>
      <c r="E137" s="83"/>
      <c r="F137" s="28">
        <v>115000</v>
      </c>
      <c r="G137" s="55"/>
      <c r="H137" s="25"/>
      <c r="I137" s="15">
        <f>164000+20000+3200</f>
        <v>187200</v>
      </c>
    </row>
    <row r="138" spans="1:9" ht="12.75">
      <c r="A138" s="8"/>
      <c r="B138" s="131" t="s">
        <v>98</v>
      </c>
      <c r="C138" s="89"/>
      <c r="D138" s="89"/>
      <c r="E138" s="89"/>
      <c r="F138" s="26"/>
      <c r="G138" s="54"/>
      <c r="H138" s="17"/>
      <c r="I138" s="15"/>
    </row>
    <row r="139" spans="1:9" ht="12.75">
      <c r="A139" s="8"/>
      <c r="B139" s="131" t="s">
        <v>99</v>
      </c>
      <c r="C139" s="89"/>
      <c r="D139" s="89"/>
      <c r="E139" s="89"/>
      <c r="F139" s="26"/>
      <c r="G139" s="54"/>
      <c r="H139" s="17"/>
      <c r="I139" s="15"/>
    </row>
    <row r="140" spans="1:9" ht="12.75">
      <c r="A140" s="8"/>
      <c r="B140" s="61" t="s">
        <v>100</v>
      </c>
      <c r="C140" s="62"/>
      <c r="D140" s="62"/>
      <c r="E140" s="63"/>
      <c r="F140" s="26"/>
      <c r="G140" s="54"/>
      <c r="H140" s="17"/>
      <c r="I140" s="15"/>
    </row>
    <row r="141" spans="1:9" ht="12.75">
      <c r="A141" s="8"/>
      <c r="B141" s="89" t="s">
        <v>101</v>
      </c>
      <c r="C141" s="89"/>
      <c r="D141" s="89"/>
      <c r="E141" s="89"/>
      <c r="F141" s="26"/>
      <c r="G141" s="54"/>
      <c r="H141" s="17"/>
      <c r="I141" s="56"/>
    </row>
    <row r="142" spans="1:9" ht="12.75">
      <c r="A142" s="8"/>
      <c r="B142" s="83" t="s">
        <v>102</v>
      </c>
      <c r="C142" s="83"/>
      <c r="D142" s="83"/>
      <c r="E142" s="83"/>
      <c r="F142" s="26"/>
      <c r="G142" s="54"/>
      <c r="H142" s="17"/>
      <c r="I142" s="18"/>
    </row>
    <row r="143" spans="1:9" ht="12.75">
      <c r="A143" s="8"/>
      <c r="B143" s="89"/>
      <c r="C143" s="89"/>
      <c r="D143" s="89"/>
      <c r="E143" s="89"/>
      <c r="F143" s="26"/>
      <c r="G143" s="54"/>
      <c r="H143" s="17"/>
      <c r="I143" s="18"/>
    </row>
    <row r="144" spans="1:9" ht="12.75">
      <c r="A144" s="8"/>
      <c r="B144" s="89"/>
      <c r="C144" s="89"/>
      <c r="D144" s="89"/>
      <c r="E144" s="89"/>
      <c r="F144" s="26"/>
      <c r="G144" s="54"/>
      <c r="H144" s="17"/>
      <c r="I144" s="18"/>
    </row>
    <row r="145" spans="1:9" ht="12.75">
      <c r="A145" s="8"/>
      <c r="B145" s="89"/>
      <c r="C145" s="89"/>
      <c r="D145" s="89"/>
      <c r="E145" s="89"/>
      <c r="F145" s="26"/>
      <c r="G145" s="54"/>
      <c r="H145" s="17"/>
      <c r="I145" s="18"/>
    </row>
    <row r="146" spans="1:9" ht="12.75">
      <c r="A146" s="8"/>
      <c r="B146" s="83"/>
      <c r="C146" s="83"/>
      <c r="D146" s="83"/>
      <c r="E146" s="83"/>
      <c r="F146" s="28"/>
      <c r="G146" s="55"/>
      <c r="H146" s="25">
        <f>H23+H25+H27+H33+H38+H45+H52+H58+H65+H67+H70+H73+H79+H81+H84+H85+H90+H92+H94+H97+H98+H99+H104+H110+H115+H117+H127+H133+H121+H135+H137</f>
        <v>55082</v>
      </c>
      <c r="I146" s="15">
        <f>SUM(I20:I145)</f>
        <v>318700</v>
      </c>
    </row>
    <row r="147" spans="1:9" ht="12.75">
      <c r="A147" s="8"/>
      <c r="F147" s="26"/>
      <c r="G147" s="54"/>
      <c r="H147" s="57"/>
      <c r="I147" s="17"/>
    </row>
    <row r="148" spans="1:9" ht="12.75">
      <c r="A148" s="8"/>
      <c r="B148" s="83" t="s">
        <v>103</v>
      </c>
      <c r="C148" s="83"/>
      <c r="D148" s="83"/>
      <c r="E148" s="83"/>
      <c r="F148" s="28">
        <f>F23+F25+F26+F33+F35+F45+F52+F58+F65+F67+F73+F79+F81+F84+F85+F90+F92+F94+F97+F98+F99+F104+F110+F115+F117+F121+F127+F133+F135+F137</f>
        <v>344572</v>
      </c>
      <c r="G148" s="55">
        <f>SUM(G19:G147)</f>
        <v>44312</v>
      </c>
      <c r="H148" s="17"/>
      <c r="I148" s="18"/>
    </row>
    <row r="149" spans="2:6" ht="12.75">
      <c r="B149" s="64"/>
      <c r="C149" s="64"/>
      <c r="D149" s="64"/>
      <c r="E149" s="64"/>
      <c r="F149" s="3" t="s">
        <v>104</v>
      </c>
    </row>
    <row r="150" spans="2:5" ht="12.75">
      <c r="B150" s="64"/>
      <c r="C150" s="64"/>
      <c r="D150" s="64"/>
      <c r="E150" s="64"/>
    </row>
    <row r="151" spans="2:5" ht="12.75">
      <c r="B151" s="64"/>
      <c r="C151" s="64"/>
      <c r="D151" s="64"/>
      <c r="E151" s="64"/>
    </row>
    <row r="152" spans="2:5" ht="12.75">
      <c r="B152" s="64"/>
      <c r="C152" s="64"/>
      <c r="D152" s="64"/>
      <c r="E152" s="64"/>
    </row>
    <row r="153" spans="2:5" ht="12.75">
      <c r="B153" s="64"/>
      <c r="C153" s="64"/>
      <c r="D153" s="64"/>
      <c r="E153" s="64"/>
    </row>
    <row r="154" spans="2:5" ht="12.75">
      <c r="B154" s="64"/>
      <c r="C154" s="64"/>
      <c r="D154" s="64"/>
      <c r="E154" s="64"/>
    </row>
    <row r="155" spans="2:5" ht="12.75">
      <c r="B155" s="64"/>
      <c r="C155" s="64"/>
      <c r="D155" s="64"/>
      <c r="E155" s="64"/>
    </row>
    <row r="156" spans="2:5" ht="12.75">
      <c r="B156" s="64"/>
      <c r="C156" s="64"/>
      <c r="D156" s="64"/>
      <c r="E156" s="64"/>
    </row>
    <row r="157" spans="2:5" ht="12.75">
      <c r="B157" s="64"/>
      <c r="C157" s="64"/>
      <c r="D157" s="64"/>
      <c r="E157" s="64"/>
    </row>
    <row r="158" spans="2:5" ht="12.75">
      <c r="B158" s="64"/>
      <c r="C158" s="64"/>
      <c r="D158" s="64"/>
      <c r="E158" s="64"/>
    </row>
    <row r="159" spans="2:5" ht="12.75">
      <c r="B159" s="64"/>
      <c r="C159" s="64"/>
      <c r="D159" s="64"/>
      <c r="E159" s="64"/>
    </row>
    <row r="160" spans="2:5" ht="12.75">
      <c r="B160" s="64"/>
      <c r="C160" s="64"/>
      <c r="D160" s="64"/>
      <c r="E160" s="64"/>
    </row>
    <row r="161" spans="2:5" ht="12.75">
      <c r="B161" s="64"/>
      <c r="C161" s="64"/>
      <c r="D161" s="64"/>
      <c r="E161" s="64"/>
    </row>
    <row r="162" spans="2:5" ht="12.75">
      <c r="B162" s="64"/>
      <c r="C162" s="64"/>
      <c r="D162" s="64"/>
      <c r="E162" s="64"/>
    </row>
    <row r="163" spans="2:5" ht="12.75">
      <c r="B163" s="64"/>
      <c r="C163" s="64"/>
      <c r="D163" s="64"/>
      <c r="E163" s="64"/>
    </row>
    <row r="164" spans="2:5" ht="12.75">
      <c r="B164" s="64"/>
      <c r="C164" s="64"/>
      <c r="D164" s="64"/>
      <c r="E164" s="64"/>
    </row>
    <row r="165" spans="2:5" ht="12.75">
      <c r="B165" s="64"/>
      <c r="C165" s="64"/>
      <c r="D165" s="64"/>
      <c r="E165" s="64"/>
    </row>
    <row r="166" spans="2:5" ht="12.75">
      <c r="B166" s="64"/>
      <c r="C166" s="64"/>
      <c r="D166" s="64"/>
      <c r="E166" s="64"/>
    </row>
    <row r="167" spans="2:5" ht="12.75">
      <c r="B167" s="64"/>
      <c r="C167" s="64"/>
      <c r="D167" s="64"/>
      <c r="E167" s="64"/>
    </row>
  </sheetData>
  <sheetProtection/>
  <mergeCells count="158">
    <mergeCell ref="B143:E143"/>
    <mergeCell ref="B144:E144"/>
    <mergeCell ref="B145:E145"/>
    <mergeCell ref="B14:E14"/>
    <mergeCell ref="B138:E138"/>
    <mergeCell ref="B139:E139"/>
    <mergeCell ref="B141:E141"/>
    <mergeCell ref="B132:E132"/>
    <mergeCell ref="B135:E135"/>
    <mergeCell ref="B136:E136"/>
    <mergeCell ref="B137:E137"/>
    <mergeCell ref="B111:E111"/>
    <mergeCell ref="B117:E117"/>
    <mergeCell ref="B118:E118"/>
    <mergeCell ref="B126:E126"/>
    <mergeCell ref="B134:E134"/>
    <mergeCell ref="B133:E133"/>
    <mergeCell ref="B131:E131"/>
    <mergeCell ref="B113:E113"/>
    <mergeCell ref="B114:E114"/>
    <mergeCell ref="B93:E93"/>
    <mergeCell ref="B94:E94"/>
    <mergeCell ref="B95:E95"/>
    <mergeCell ref="B99:E99"/>
    <mergeCell ref="B97:E97"/>
    <mergeCell ref="B107:E107"/>
    <mergeCell ref="B108:E108"/>
    <mergeCell ref="B109:E109"/>
    <mergeCell ref="B110:E110"/>
    <mergeCell ref="B90:E90"/>
    <mergeCell ref="B84:E84"/>
    <mergeCell ref="B85:E85"/>
    <mergeCell ref="B86:E86"/>
    <mergeCell ref="B89:E89"/>
    <mergeCell ref="B45:E45"/>
    <mergeCell ref="B58:E58"/>
    <mergeCell ref="B54:E54"/>
    <mergeCell ref="B48:E48"/>
    <mergeCell ref="B50:E50"/>
    <mergeCell ref="B49:E49"/>
    <mergeCell ref="B53:E53"/>
    <mergeCell ref="B51:E51"/>
    <mergeCell ref="B52:E52"/>
    <mergeCell ref="B16:E16"/>
    <mergeCell ref="B17:E17"/>
    <mergeCell ref="B27:E27"/>
    <mergeCell ref="B29:E29"/>
    <mergeCell ref="B23:E23"/>
    <mergeCell ref="B24:E24"/>
    <mergeCell ref="B22:E22"/>
    <mergeCell ref="B148:E148"/>
    <mergeCell ref="B60:E60"/>
    <mergeCell ref="B64:E64"/>
    <mergeCell ref="B62:E62"/>
    <mergeCell ref="B61:E61"/>
    <mergeCell ref="B74:E74"/>
    <mergeCell ref="B81:E81"/>
    <mergeCell ref="B91:E91"/>
    <mergeCell ref="B92:E92"/>
    <mergeCell ref="B76:E76"/>
    <mergeCell ref="B8:E8"/>
    <mergeCell ref="B9:E9"/>
    <mergeCell ref="B4:E4"/>
    <mergeCell ref="B21:E21"/>
    <mergeCell ref="B19:E19"/>
    <mergeCell ref="B20:E20"/>
    <mergeCell ref="B11:E11"/>
    <mergeCell ref="B12:E12"/>
    <mergeCell ref="B13:E13"/>
    <mergeCell ref="B15:E15"/>
    <mergeCell ref="A3:E3"/>
    <mergeCell ref="B5:E5"/>
    <mergeCell ref="B6:E6"/>
    <mergeCell ref="B7:E7"/>
    <mergeCell ref="B10:E10"/>
    <mergeCell ref="B146:E146"/>
    <mergeCell ref="B142:E142"/>
    <mergeCell ref="B33:E33"/>
    <mergeCell ref="B32:E32"/>
    <mergeCell ref="B106:E106"/>
    <mergeCell ref="B112:E112"/>
    <mergeCell ref="B116:E116"/>
    <mergeCell ref="B28:E28"/>
    <mergeCell ref="B121:E121"/>
    <mergeCell ref="B154:E154"/>
    <mergeCell ref="B152:E152"/>
    <mergeCell ref="B153:E153"/>
    <mergeCell ref="B149:E149"/>
    <mergeCell ref="B150:E150"/>
    <mergeCell ref="B151:E151"/>
    <mergeCell ref="B41:E41"/>
    <mergeCell ref="B42:E42"/>
    <mergeCell ref="B43:E43"/>
    <mergeCell ref="B30:E30"/>
    <mergeCell ref="B34:E34"/>
    <mergeCell ref="B35:E35"/>
    <mergeCell ref="B31:E31"/>
    <mergeCell ref="B75:E75"/>
    <mergeCell ref="B63:E63"/>
    <mergeCell ref="B25:E25"/>
    <mergeCell ref="B26:E26"/>
    <mergeCell ref="B36:E36"/>
    <mergeCell ref="B38:E38"/>
    <mergeCell ref="B37:E37"/>
    <mergeCell ref="B44:E44"/>
    <mergeCell ref="B47:E47"/>
    <mergeCell ref="B40:E40"/>
    <mergeCell ref="B66:E66"/>
    <mergeCell ref="B67:E67"/>
    <mergeCell ref="B68:E68"/>
    <mergeCell ref="B55:E55"/>
    <mergeCell ref="B65:E65"/>
    <mergeCell ref="B56:E56"/>
    <mergeCell ref="B57:E57"/>
    <mergeCell ref="B72:E72"/>
    <mergeCell ref="B69:E69"/>
    <mergeCell ref="B70:E70"/>
    <mergeCell ref="B71:E71"/>
    <mergeCell ref="B104:E104"/>
    <mergeCell ref="B98:E98"/>
    <mergeCell ref="B101:E101"/>
    <mergeCell ref="B100:E100"/>
    <mergeCell ref="B102:E102"/>
    <mergeCell ref="B103:E103"/>
    <mergeCell ref="B73:E73"/>
    <mergeCell ref="B120:E120"/>
    <mergeCell ref="B129:E129"/>
    <mergeCell ref="B130:E130"/>
    <mergeCell ref="B125:E125"/>
    <mergeCell ref="B127:E127"/>
    <mergeCell ref="B124:E124"/>
    <mergeCell ref="B122:E122"/>
    <mergeCell ref="B123:E123"/>
    <mergeCell ref="B128:E128"/>
    <mergeCell ref="B119:E119"/>
    <mergeCell ref="B77:E77"/>
    <mergeCell ref="B78:E78"/>
    <mergeCell ref="B79:E79"/>
    <mergeCell ref="B105:E105"/>
    <mergeCell ref="B96:E96"/>
    <mergeCell ref="B83:E83"/>
    <mergeCell ref="B115:E115"/>
    <mergeCell ref="B87:E87"/>
    <mergeCell ref="B88:E88"/>
    <mergeCell ref="B164:E164"/>
    <mergeCell ref="B165:E165"/>
    <mergeCell ref="B166:E166"/>
    <mergeCell ref="B167:E167"/>
    <mergeCell ref="B140:E140"/>
    <mergeCell ref="B162:E162"/>
    <mergeCell ref="B163:E163"/>
    <mergeCell ref="B156:E156"/>
    <mergeCell ref="B157:E157"/>
    <mergeCell ref="B158:E158"/>
    <mergeCell ref="B159:E159"/>
    <mergeCell ref="B160:E160"/>
    <mergeCell ref="B161:E161"/>
    <mergeCell ref="B155:E155"/>
  </mergeCells>
  <printOptions horizontalCentered="1"/>
  <pageMargins left="0.91" right="0.25" top="1" bottom="1" header="0.5" footer="0.5"/>
  <pageSetup horizontalDpi="300" verticalDpi="300" orientation="portrait" scale="85" r:id="rId1"/>
  <headerFooter alignWithMargins="0">
    <oddHeader>&amp;L &amp;C&amp;"Arial,Bold"STRAWBERRY VOLUNTEER FIRE DEPARTMENT BUDGET REQUEST</oddHeader>
  </headerFooter>
  <rowBreaks count="2" manualBreakCount="2">
    <brk id="58" max="8" man="1"/>
    <brk id="11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49">
      <selection activeCell="L13" sqref="L13"/>
    </sheetView>
  </sheetViews>
  <sheetFormatPr defaultColWidth="9.140625" defaultRowHeight="12.75"/>
  <cols>
    <col min="1" max="1" width="7.8515625" style="7" customWidth="1"/>
    <col min="2" max="2" width="6.57421875" style="0" customWidth="1"/>
    <col min="4" max="4" width="7.140625" style="0" customWidth="1"/>
    <col min="5" max="5" width="14.57421875" style="0" customWidth="1"/>
    <col min="6" max="6" width="12.8515625" style="3" customWidth="1"/>
    <col min="7" max="7" width="11.8515625" style="4" customWidth="1"/>
    <col min="8" max="8" width="12.28125" style="5" customWidth="1"/>
  </cols>
  <sheetData>
    <row r="1" spans="1:8" ht="12.75">
      <c r="A1" s="104"/>
      <c r="B1" s="104"/>
      <c r="C1" s="104"/>
      <c r="D1" s="104"/>
      <c r="E1" s="105"/>
      <c r="F1" s="9" t="s">
        <v>122</v>
      </c>
      <c r="G1" s="10" t="s">
        <v>4</v>
      </c>
      <c r="H1" s="11" t="s">
        <v>124</v>
      </c>
    </row>
    <row r="2" spans="1:8" ht="12.75">
      <c r="A2" s="13"/>
      <c r="B2" s="137" t="s">
        <v>128</v>
      </c>
      <c r="C2" s="138"/>
      <c r="D2" s="138"/>
      <c r="E2" s="139"/>
      <c r="F2" s="9" t="s">
        <v>123</v>
      </c>
      <c r="G2" s="10" t="s">
        <v>9</v>
      </c>
      <c r="H2" s="11" t="s">
        <v>123</v>
      </c>
    </row>
    <row r="3" spans="1:8" ht="12.75">
      <c r="A3" s="13"/>
      <c r="B3" s="84" t="s">
        <v>12</v>
      </c>
      <c r="C3" s="106"/>
      <c r="D3" s="106"/>
      <c r="E3" s="106"/>
      <c r="F3" s="9" t="s">
        <v>8</v>
      </c>
      <c r="G3" s="10" t="s">
        <v>8</v>
      </c>
      <c r="H3" s="11" t="s">
        <v>10</v>
      </c>
    </row>
    <row r="4" spans="1:8" ht="12.75">
      <c r="A4" s="13"/>
      <c r="B4" s="76" t="s">
        <v>13</v>
      </c>
      <c r="C4" s="77"/>
      <c r="D4" s="77"/>
      <c r="E4" s="77"/>
      <c r="F4" s="21">
        <v>288664</v>
      </c>
      <c r="G4" s="10"/>
      <c r="H4" s="25">
        <v>318700</v>
      </c>
    </row>
    <row r="5" spans="1:8" ht="12.75">
      <c r="A5" s="13"/>
      <c r="B5" s="97" t="s">
        <v>106</v>
      </c>
      <c r="C5" s="98"/>
      <c r="D5" s="98"/>
      <c r="E5" s="134"/>
      <c r="F5" s="21"/>
      <c r="G5" s="10"/>
      <c r="H5" s="25"/>
    </row>
    <row r="6" spans="1:8" ht="12.75">
      <c r="A6" s="13"/>
      <c r="B6" s="61" t="s">
        <v>14</v>
      </c>
      <c r="C6" s="62"/>
      <c r="D6" s="62"/>
      <c r="E6" s="62"/>
      <c r="F6" s="9">
        <v>51426</v>
      </c>
      <c r="G6" s="10">
        <v>52298</v>
      </c>
      <c r="H6" s="17">
        <v>49369</v>
      </c>
    </row>
    <row r="7" spans="1:8" ht="12.75">
      <c r="A7" s="13"/>
      <c r="B7" s="61" t="s">
        <v>15</v>
      </c>
      <c r="C7" s="62"/>
      <c r="D7" s="62"/>
      <c r="E7" s="62"/>
      <c r="F7" s="9">
        <v>1400</v>
      </c>
      <c r="G7" s="10">
        <v>1331</v>
      </c>
      <c r="H7" s="17">
        <v>1400</v>
      </c>
    </row>
    <row r="8" spans="1:8" ht="12.75">
      <c r="A8" s="13"/>
      <c r="B8" s="61" t="s">
        <v>16</v>
      </c>
      <c r="C8" s="62"/>
      <c r="D8" s="62"/>
      <c r="E8" s="62"/>
      <c r="F8" s="9">
        <v>30</v>
      </c>
      <c r="G8" s="10">
        <v>16</v>
      </c>
      <c r="H8" s="17">
        <v>0</v>
      </c>
    </row>
    <row r="9" spans="1:8" ht="12.75">
      <c r="A9" s="13"/>
      <c r="B9" s="61" t="s">
        <v>17</v>
      </c>
      <c r="C9" s="62"/>
      <c r="D9" s="62"/>
      <c r="E9" s="62"/>
      <c r="F9" s="9"/>
      <c r="G9" s="10">
        <v>-7</v>
      </c>
      <c r="H9" s="17">
        <v>0</v>
      </c>
    </row>
    <row r="10" spans="1:8" ht="12.75">
      <c r="A10" s="13"/>
      <c r="B10" s="61" t="s">
        <v>18</v>
      </c>
      <c r="C10" s="62"/>
      <c r="D10" s="62"/>
      <c r="E10" s="62"/>
      <c r="F10" s="9">
        <v>4156</v>
      </c>
      <c r="G10" s="10">
        <v>2383</v>
      </c>
      <c r="H10" s="17">
        <v>3000</v>
      </c>
    </row>
    <row r="11" spans="1:8" ht="12.75">
      <c r="A11" s="13"/>
      <c r="B11" s="61" t="s">
        <v>19</v>
      </c>
      <c r="C11" s="62"/>
      <c r="D11" s="62"/>
      <c r="E11" s="62"/>
      <c r="F11" s="9">
        <v>793</v>
      </c>
      <c r="G11" s="10">
        <v>802</v>
      </c>
      <c r="H11" s="17">
        <v>700</v>
      </c>
    </row>
    <row r="12" spans="1:8" ht="12.75">
      <c r="A12" s="13"/>
      <c r="B12" s="61" t="s">
        <v>20</v>
      </c>
      <c r="C12" s="62"/>
      <c r="D12" s="62"/>
      <c r="E12" s="62"/>
      <c r="F12" s="9">
        <v>613</v>
      </c>
      <c r="G12" s="10">
        <v>613</v>
      </c>
      <c r="H12" s="17">
        <v>613</v>
      </c>
    </row>
    <row r="13" spans="1:8" ht="12.75">
      <c r="A13" s="13"/>
      <c r="B13" s="99" t="s">
        <v>21</v>
      </c>
      <c r="C13" s="71"/>
      <c r="D13" s="71"/>
      <c r="E13" s="96"/>
      <c r="F13" s="9">
        <v>217</v>
      </c>
      <c r="G13" s="10">
        <v>148</v>
      </c>
      <c r="H13" s="17">
        <v>0</v>
      </c>
    </row>
    <row r="14" spans="1:8" ht="12.75">
      <c r="A14" s="13"/>
      <c r="B14" s="84" t="s">
        <v>22</v>
      </c>
      <c r="C14" s="106"/>
      <c r="D14" s="106"/>
      <c r="E14" s="106"/>
      <c r="F14" s="21">
        <f>SUM(F6:F13)</f>
        <v>58635</v>
      </c>
      <c r="G14" s="21">
        <f>SUM(G6:G13)</f>
        <v>57584</v>
      </c>
      <c r="H14" s="12">
        <f>SUM(H6:H13)</f>
        <v>55082</v>
      </c>
    </row>
    <row r="15" spans="1:8" ht="12.75">
      <c r="A15" s="13"/>
      <c r="B15" s="14"/>
      <c r="C15" s="16"/>
      <c r="D15" s="16"/>
      <c r="E15" s="16"/>
      <c r="F15" s="21"/>
      <c r="G15" s="60"/>
      <c r="H15" s="12"/>
    </row>
    <row r="16" spans="1:8" ht="12.75">
      <c r="A16" s="13"/>
      <c r="B16" s="23" t="s">
        <v>105</v>
      </c>
      <c r="C16" s="82"/>
      <c r="D16" s="82"/>
      <c r="E16" s="136"/>
      <c r="F16" s="21">
        <f>F4+F14</f>
        <v>347299</v>
      </c>
      <c r="G16" s="10"/>
      <c r="H16" s="25">
        <f>H4+H14</f>
        <v>373782</v>
      </c>
    </row>
    <row r="17" spans="1:8" ht="12.75">
      <c r="A17" s="22"/>
      <c r="B17" s="61"/>
      <c r="C17" s="62"/>
      <c r="D17" s="62"/>
      <c r="E17" s="62"/>
      <c r="F17" s="9"/>
      <c r="G17" s="10"/>
      <c r="H17" s="17"/>
    </row>
    <row r="18" spans="1:8" ht="12.75">
      <c r="A18" s="13"/>
      <c r="B18" s="97" t="s">
        <v>125</v>
      </c>
      <c r="C18" s="98"/>
      <c r="D18" s="98"/>
      <c r="E18" s="134"/>
      <c r="F18" s="9"/>
      <c r="G18" s="10"/>
      <c r="H18" s="17"/>
    </row>
    <row r="19" spans="1:8" ht="12.75">
      <c r="A19" s="13">
        <v>511110</v>
      </c>
      <c r="B19" s="84" t="s">
        <v>24</v>
      </c>
      <c r="C19" s="106"/>
      <c r="D19" s="106"/>
      <c r="E19" s="106"/>
      <c r="F19" s="9"/>
      <c r="G19" s="10"/>
      <c r="H19" s="17"/>
    </row>
    <row r="20" spans="1:8" ht="12.75">
      <c r="A20" s="22"/>
      <c r="B20" s="107" t="s">
        <v>110</v>
      </c>
      <c r="C20" s="108"/>
      <c r="D20" s="108"/>
      <c r="E20" s="108"/>
      <c r="F20" s="9">
        <v>2400</v>
      </c>
      <c r="G20" s="10"/>
      <c r="H20" s="17">
        <f>300*12</f>
        <v>3600</v>
      </c>
    </row>
    <row r="21" spans="1:8" ht="12.75">
      <c r="A21" s="22"/>
      <c r="B21" s="107" t="s">
        <v>26</v>
      </c>
      <c r="C21" s="108"/>
      <c r="D21" s="108"/>
      <c r="E21" s="108"/>
      <c r="F21" s="9">
        <v>1200</v>
      </c>
      <c r="G21" s="10"/>
      <c r="H21" s="17">
        <v>0</v>
      </c>
    </row>
    <row r="22" spans="1:8" ht="12.75">
      <c r="A22" s="22"/>
      <c r="B22" s="107" t="s">
        <v>111</v>
      </c>
      <c r="C22" s="108"/>
      <c r="D22" s="108"/>
      <c r="E22" s="115"/>
      <c r="F22" s="9">
        <v>1800</v>
      </c>
      <c r="G22" s="10"/>
      <c r="H22" s="17">
        <v>1800</v>
      </c>
    </row>
    <row r="23" spans="1:8" ht="12.75">
      <c r="A23" s="13"/>
      <c r="B23" s="112" t="s">
        <v>24</v>
      </c>
      <c r="C23" s="113"/>
      <c r="D23" s="113"/>
      <c r="E23" s="114"/>
      <c r="F23" s="21">
        <f>SUM(F20:F22)</f>
        <v>5400</v>
      </c>
      <c r="G23" s="24">
        <f>3600+150</f>
        <v>3750</v>
      </c>
      <c r="H23" s="25">
        <f>SUM(H20:H22)</f>
        <v>5400</v>
      </c>
    </row>
    <row r="24" spans="1:8" ht="12.75">
      <c r="A24" s="13"/>
      <c r="B24" s="107"/>
      <c r="C24" s="108"/>
      <c r="D24" s="108"/>
      <c r="E24" s="115"/>
      <c r="F24" s="9"/>
      <c r="G24" s="24"/>
      <c r="H24" s="17"/>
    </row>
    <row r="25" spans="1:8" ht="12.75">
      <c r="A25" s="13">
        <v>511114</v>
      </c>
      <c r="B25" s="97" t="s">
        <v>28</v>
      </c>
      <c r="C25" s="98"/>
      <c r="D25" s="98"/>
      <c r="E25" s="98"/>
      <c r="F25" s="21">
        <v>4160</v>
      </c>
      <c r="G25" s="24">
        <v>1050</v>
      </c>
      <c r="H25" s="25">
        <v>180</v>
      </c>
    </row>
    <row r="26" spans="1:8" ht="13.5" customHeight="1">
      <c r="A26" s="13">
        <v>511116</v>
      </c>
      <c r="B26" s="97" t="s">
        <v>29</v>
      </c>
      <c r="C26" s="98"/>
      <c r="D26" s="98"/>
      <c r="E26" s="98"/>
      <c r="F26" s="21">
        <v>6000</v>
      </c>
      <c r="G26" s="24">
        <v>0</v>
      </c>
      <c r="H26" s="25">
        <v>0</v>
      </c>
    </row>
    <row r="27" spans="1:8" ht="13.5" customHeight="1">
      <c r="A27" s="13">
        <v>511116</v>
      </c>
      <c r="B27" s="111" t="s">
        <v>109</v>
      </c>
      <c r="C27" s="111"/>
      <c r="D27" s="111"/>
      <c r="E27" s="97"/>
      <c r="F27" s="21"/>
      <c r="G27" s="24"/>
      <c r="H27" s="25">
        <v>4000</v>
      </c>
    </row>
    <row r="28" spans="1:8" ht="12.75">
      <c r="A28" s="8"/>
      <c r="B28" s="89"/>
      <c r="C28" s="89"/>
      <c r="D28" s="89"/>
      <c r="E28" s="90"/>
      <c r="F28" s="26"/>
      <c r="G28" s="27"/>
      <c r="H28" s="17"/>
    </row>
    <row r="29" spans="1:8" ht="12.75">
      <c r="A29" s="13">
        <v>521210</v>
      </c>
      <c r="B29" s="83" t="s">
        <v>31</v>
      </c>
      <c r="C29" s="83"/>
      <c r="D29" s="83"/>
      <c r="E29" s="84"/>
      <c r="F29" s="26"/>
      <c r="G29" s="27"/>
      <c r="H29" s="17"/>
    </row>
    <row r="30" spans="1:8" ht="12.75">
      <c r="A30" s="8"/>
      <c r="B30" s="99" t="s">
        <v>32</v>
      </c>
      <c r="C30" s="71"/>
      <c r="D30" s="71"/>
      <c r="E30" s="71"/>
      <c r="F30" s="26">
        <v>20000</v>
      </c>
      <c r="G30" s="27"/>
      <c r="H30" s="17">
        <v>3000</v>
      </c>
    </row>
    <row r="31" spans="1:8" ht="12.75">
      <c r="A31" s="8"/>
      <c r="B31" s="99" t="s">
        <v>33</v>
      </c>
      <c r="C31" s="71"/>
      <c r="D31" s="71"/>
      <c r="E31" s="71"/>
      <c r="F31" s="26">
        <v>200</v>
      </c>
      <c r="G31" s="27"/>
      <c r="H31" s="17">
        <v>200</v>
      </c>
    </row>
    <row r="32" spans="1:8" ht="12.75">
      <c r="A32" s="13"/>
      <c r="B32" s="65"/>
      <c r="C32" s="66"/>
      <c r="D32" s="66"/>
      <c r="E32" s="66"/>
      <c r="F32" s="26"/>
      <c r="G32" s="27"/>
      <c r="H32" s="17"/>
    </row>
    <row r="33" spans="1:8" ht="12.75">
      <c r="A33" s="13"/>
      <c r="B33" s="76" t="s">
        <v>34</v>
      </c>
      <c r="C33" s="77"/>
      <c r="D33" s="77"/>
      <c r="E33" s="77"/>
      <c r="F33" s="28">
        <f>SUM(F30:F32)</f>
        <v>20200</v>
      </c>
      <c r="G33" s="29">
        <f>153+92+74+38+2716</f>
        <v>3073</v>
      </c>
      <c r="H33" s="25">
        <f>SUM(H30:H32)</f>
        <v>3200</v>
      </c>
    </row>
    <row r="34" spans="1:8" ht="12.75">
      <c r="A34" s="13"/>
      <c r="B34" s="76"/>
      <c r="C34" s="77"/>
      <c r="D34" s="77"/>
      <c r="E34" s="77"/>
      <c r="F34" s="26"/>
      <c r="G34" s="29"/>
      <c r="H34" s="17"/>
    </row>
    <row r="35" spans="1:8" ht="12.75">
      <c r="A35" s="13">
        <v>521310</v>
      </c>
      <c r="B35" s="76" t="s">
        <v>35</v>
      </c>
      <c r="C35" s="77"/>
      <c r="D35" s="77"/>
      <c r="E35" s="77"/>
      <c r="F35" s="28">
        <v>250</v>
      </c>
      <c r="G35" s="29">
        <v>113</v>
      </c>
      <c r="H35" s="17"/>
    </row>
    <row r="36" spans="1:8" ht="12.75">
      <c r="A36" s="13"/>
      <c r="B36" s="99" t="s">
        <v>36</v>
      </c>
      <c r="C36" s="71"/>
      <c r="D36" s="71"/>
      <c r="E36" s="71"/>
      <c r="F36" s="26"/>
      <c r="G36" s="29"/>
      <c r="H36" s="17">
        <v>200</v>
      </c>
    </row>
    <row r="37" spans="1:8" ht="12.75">
      <c r="A37" s="13"/>
      <c r="B37" s="100" t="s">
        <v>37</v>
      </c>
      <c r="C37" s="69"/>
      <c r="D37" s="69"/>
      <c r="E37" s="101"/>
      <c r="F37" s="26"/>
      <c r="G37" s="29"/>
      <c r="H37" s="17">
        <f>25*12</f>
        <v>300</v>
      </c>
    </row>
    <row r="38" spans="1:8" ht="12.75">
      <c r="A38" s="13"/>
      <c r="B38" s="76" t="s">
        <v>35</v>
      </c>
      <c r="C38" s="77"/>
      <c r="D38" s="77"/>
      <c r="E38" s="77"/>
      <c r="F38" s="26"/>
      <c r="G38" s="29"/>
      <c r="H38" s="25">
        <f>SUM(H36:H37)</f>
        <v>500</v>
      </c>
    </row>
    <row r="39" spans="1:8" ht="12.75">
      <c r="A39" s="13"/>
      <c r="B39" s="19"/>
      <c r="C39" s="20"/>
      <c r="D39" s="20"/>
      <c r="E39" s="20"/>
      <c r="F39" s="26"/>
      <c r="G39" s="29"/>
      <c r="H39" s="25"/>
    </row>
    <row r="40" spans="1:8" ht="12.75">
      <c r="A40" s="13">
        <v>521610</v>
      </c>
      <c r="B40" s="76" t="s">
        <v>38</v>
      </c>
      <c r="C40" s="77"/>
      <c r="D40" s="77"/>
      <c r="E40" s="77"/>
      <c r="F40" s="26"/>
      <c r="G40" s="29"/>
      <c r="H40" s="17"/>
    </row>
    <row r="41" spans="1:8" ht="12.75">
      <c r="A41" s="13"/>
      <c r="B41" s="99" t="s">
        <v>39</v>
      </c>
      <c r="C41" s="71"/>
      <c r="D41" s="71"/>
      <c r="E41" s="71"/>
      <c r="F41" s="26">
        <v>5000</v>
      </c>
      <c r="G41" s="29"/>
      <c r="H41" s="17">
        <v>1100</v>
      </c>
    </row>
    <row r="42" spans="1:8" ht="12.75">
      <c r="A42" s="13"/>
      <c r="B42" s="99" t="s">
        <v>40</v>
      </c>
      <c r="C42" s="71"/>
      <c r="D42" s="71"/>
      <c r="E42" s="71"/>
      <c r="F42" s="26">
        <v>3800</v>
      </c>
      <c r="G42" s="29"/>
      <c r="H42" s="17">
        <v>7000</v>
      </c>
    </row>
    <row r="43" spans="1:8" ht="12.75">
      <c r="A43" s="13"/>
      <c r="B43" s="99" t="s">
        <v>41</v>
      </c>
      <c r="C43" s="71"/>
      <c r="D43" s="71"/>
      <c r="E43" s="71"/>
      <c r="F43" s="26">
        <v>1800</v>
      </c>
      <c r="G43" s="29"/>
      <c r="H43" s="17"/>
    </row>
    <row r="44" spans="1:8" ht="12.75">
      <c r="A44" s="13"/>
      <c r="B44" s="99" t="s">
        <v>42</v>
      </c>
      <c r="C44" s="71"/>
      <c r="D44" s="71"/>
      <c r="E44" s="71"/>
      <c r="F44" s="26">
        <v>900</v>
      </c>
      <c r="G44" s="29"/>
      <c r="H44" s="17"/>
    </row>
    <row r="45" spans="1:8" ht="12.75">
      <c r="A45" s="13"/>
      <c r="B45" s="23" t="s">
        <v>38</v>
      </c>
      <c r="C45" s="78"/>
      <c r="D45" s="78"/>
      <c r="E45" s="116"/>
      <c r="F45" s="28">
        <f>SUM(F41:F44)</f>
        <v>11500</v>
      </c>
      <c r="G45" s="29">
        <v>8102</v>
      </c>
      <c r="H45" s="15">
        <f>SUM(H41:H44)</f>
        <v>8100</v>
      </c>
    </row>
    <row r="46" spans="1:8" ht="12.75">
      <c r="A46" s="13"/>
      <c r="B46" s="19"/>
      <c r="C46" s="20"/>
      <c r="D46" s="20"/>
      <c r="E46" s="20"/>
      <c r="F46" s="26"/>
      <c r="G46" s="29"/>
      <c r="H46" s="17"/>
    </row>
    <row r="47" spans="1:8" ht="12.75">
      <c r="A47" s="13">
        <v>522120</v>
      </c>
      <c r="B47" s="102" t="s">
        <v>43</v>
      </c>
      <c r="C47" s="102"/>
      <c r="D47" s="102"/>
      <c r="E47" s="80"/>
      <c r="F47" s="26"/>
      <c r="G47" s="29"/>
      <c r="H47" s="17"/>
    </row>
    <row r="48" spans="1:8" ht="12.75">
      <c r="A48" s="8"/>
      <c r="B48" s="75" t="s">
        <v>44</v>
      </c>
      <c r="C48" s="120"/>
      <c r="D48" s="120"/>
      <c r="E48" s="120"/>
      <c r="F48" s="26">
        <v>20000</v>
      </c>
      <c r="G48" s="27"/>
      <c r="H48" s="17">
        <v>20000</v>
      </c>
    </row>
    <row r="49" spans="1:8" ht="12.75">
      <c r="A49" s="8"/>
      <c r="B49" s="75" t="s">
        <v>45</v>
      </c>
      <c r="C49" s="120"/>
      <c r="D49" s="120"/>
      <c r="E49" s="120"/>
      <c r="F49" s="26">
        <v>4000</v>
      </c>
      <c r="G49" s="27"/>
      <c r="H49" s="17">
        <v>4000</v>
      </c>
    </row>
    <row r="50" spans="1:8" ht="12.75">
      <c r="A50" s="8"/>
      <c r="B50" s="107" t="s">
        <v>46</v>
      </c>
      <c r="C50" s="121"/>
      <c r="D50" s="121"/>
      <c r="E50" s="121"/>
      <c r="F50" s="30"/>
      <c r="G50" s="27"/>
      <c r="H50" s="17">
        <v>1528</v>
      </c>
    </row>
    <row r="51" spans="1:8" ht="13.5" customHeight="1">
      <c r="A51" s="8"/>
      <c r="B51" s="124"/>
      <c r="C51" s="121"/>
      <c r="D51" s="121"/>
      <c r="E51" s="121"/>
      <c r="F51" s="30"/>
      <c r="G51" s="27"/>
      <c r="H51" s="17"/>
    </row>
    <row r="52" spans="1:8" ht="15">
      <c r="A52" s="8"/>
      <c r="B52" s="125" t="s">
        <v>47</v>
      </c>
      <c r="C52" s="125"/>
      <c r="D52" s="125"/>
      <c r="E52" s="126"/>
      <c r="F52" s="34">
        <f>SUM(F48:F51)</f>
        <v>24000</v>
      </c>
      <c r="G52" s="27">
        <v>0</v>
      </c>
      <c r="H52" s="35">
        <f>SUM(H48:H51)</f>
        <v>25528</v>
      </c>
    </row>
    <row r="53" spans="1:8" ht="15">
      <c r="A53" s="8">
        <v>522510</v>
      </c>
      <c r="B53" s="59" t="s">
        <v>48</v>
      </c>
      <c r="C53" s="122"/>
      <c r="D53" s="122"/>
      <c r="E53" s="123"/>
      <c r="F53" s="36"/>
      <c r="G53" s="27"/>
      <c r="H53" s="17"/>
    </row>
    <row r="54" spans="1:8" ht="12.75">
      <c r="A54" s="8"/>
      <c r="B54" s="70" t="s">
        <v>49</v>
      </c>
      <c r="C54" s="71"/>
      <c r="D54" s="71"/>
      <c r="E54" s="96"/>
      <c r="F54" s="26">
        <v>20000</v>
      </c>
      <c r="G54" s="27"/>
      <c r="H54" s="17">
        <v>8000</v>
      </c>
    </row>
    <row r="55" spans="1:8" ht="12.75">
      <c r="A55" s="8"/>
      <c r="B55" s="68" t="s">
        <v>50</v>
      </c>
      <c r="C55" s="43"/>
      <c r="D55" s="43"/>
      <c r="E55" s="44"/>
      <c r="F55" s="26"/>
      <c r="G55" s="27"/>
      <c r="H55" s="17">
        <v>3000</v>
      </c>
    </row>
    <row r="56" spans="1:8" ht="12.75">
      <c r="A56" s="8"/>
      <c r="B56" s="70" t="s">
        <v>51</v>
      </c>
      <c r="C56" s="71"/>
      <c r="D56" s="71"/>
      <c r="E56" s="96"/>
      <c r="F56" s="26">
        <v>20000</v>
      </c>
      <c r="G56" s="27"/>
      <c r="H56" s="17">
        <v>20000</v>
      </c>
    </row>
    <row r="57" spans="1:8" ht="12.75">
      <c r="A57" s="8"/>
      <c r="B57" s="70" t="s">
        <v>52</v>
      </c>
      <c r="C57" s="71"/>
      <c r="D57" s="71"/>
      <c r="E57" s="96"/>
      <c r="F57" s="26">
        <v>5000</v>
      </c>
      <c r="G57" s="27"/>
      <c r="H57" s="17">
        <v>5000</v>
      </c>
    </row>
    <row r="58" spans="1:8" ht="15">
      <c r="A58" s="8"/>
      <c r="B58" s="68" t="s">
        <v>107</v>
      </c>
      <c r="C58" s="43"/>
      <c r="D58" s="43"/>
      <c r="E58" s="44"/>
      <c r="F58" s="36"/>
      <c r="G58" s="27"/>
      <c r="H58" s="17">
        <v>500</v>
      </c>
    </row>
    <row r="59" spans="1:8" ht="15">
      <c r="A59" s="8"/>
      <c r="B59" s="117" t="s">
        <v>53</v>
      </c>
      <c r="C59" s="118"/>
      <c r="D59" s="118"/>
      <c r="E59" s="119"/>
      <c r="F59" s="34">
        <f>SUM(F54:F57)</f>
        <v>45000</v>
      </c>
      <c r="G59" s="29">
        <v>306</v>
      </c>
      <c r="H59" s="25">
        <f>SUM(H54:H58)</f>
        <v>36500</v>
      </c>
    </row>
    <row r="60" spans="1:8" ht="15">
      <c r="A60" s="8"/>
      <c r="B60" s="37"/>
      <c r="C60" s="38"/>
      <c r="D60" s="38"/>
      <c r="E60" s="38"/>
      <c r="F60" s="34"/>
      <c r="G60" s="27"/>
      <c r="H60" s="17"/>
    </row>
    <row r="61" spans="1:8" ht="12.75">
      <c r="A61" s="13">
        <v>523210</v>
      </c>
      <c r="B61" s="109" t="s">
        <v>54</v>
      </c>
      <c r="C61" s="77"/>
      <c r="D61" s="77"/>
      <c r="E61" s="77"/>
      <c r="F61" s="26"/>
      <c r="G61" s="29"/>
      <c r="H61" s="17"/>
    </row>
    <row r="62" spans="1:8" ht="12.75">
      <c r="A62" s="8"/>
      <c r="B62" s="32" t="s">
        <v>108</v>
      </c>
      <c r="C62" s="33"/>
      <c r="D62" s="33"/>
      <c r="E62" s="110"/>
      <c r="F62" s="26">
        <v>100</v>
      </c>
      <c r="G62" s="29"/>
      <c r="H62" s="17">
        <v>150</v>
      </c>
    </row>
    <row r="63" spans="1:8" ht="12.75">
      <c r="A63" s="8"/>
      <c r="B63" s="70" t="s">
        <v>56</v>
      </c>
      <c r="C63" s="58"/>
      <c r="D63" s="58"/>
      <c r="E63" s="92"/>
      <c r="F63" s="26">
        <v>110</v>
      </c>
      <c r="G63" s="29"/>
      <c r="H63" s="17">
        <v>110</v>
      </c>
    </row>
    <row r="64" spans="1:8" ht="12.75">
      <c r="A64" s="13"/>
      <c r="B64" s="70" t="s">
        <v>57</v>
      </c>
      <c r="C64" s="71"/>
      <c r="D64" s="71"/>
      <c r="E64" s="71"/>
      <c r="F64" s="26">
        <v>150</v>
      </c>
      <c r="G64" s="29"/>
      <c r="H64" s="17">
        <v>150</v>
      </c>
    </row>
    <row r="65" spans="1:8" ht="12.75">
      <c r="A65" s="13"/>
      <c r="B65" s="109"/>
      <c r="C65" s="77"/>
      <c r="D65" s="77"/>
      <c r="E65" s="77"/>
      <c r="F65" s="26"/>
      <c r="G65" s="29"/>
      <c r="H65" s="17"/>
    </row>
    <row r="66" spans="1:8" ht="15">
      <c r="A66" s="13"/>
      <c r="B66" s="72" t="s">
        <v>54</v>
      </c>
      <c r="C66" s="78"/>
      <c r="D66" s="78"/>
      <c r="E66" s="78"/>
      <c r="F66" s="34">
        <f>SUM(F62:F65)</f>
        <v>360</v>
      </c>
      <c r="G66" s="29">
        <v>1555</v>
      </c>
      <c r="H66" s="35">
        <f>SUM(H62:H65)</f>
        <v>410</v>
      </c>
    </row>
    <row r="67" spans="1:8" ht="15">
      <c r="A67" s="13"/>
      <c r="B67" s="72"/>
      <c r="C67" s="73"/>
      <c r="D67" s="73"/>
      <c r="E67" s="79"/>
      <c r="F67" s="34"/>
      <c r="G67" s="29"/>
      <c r="H67" s="17"/>
    </row>
    <row r="68" spans="1:8" ht="15">
      <c r="A68" s="13">
        <v>523210</v>
      </c>
      <c r="B68" s="93" t="s">
        <v>58</v>
      </c>
      <c r="C68" s="94"/>
      <c r="D68" s="94"/>
      <c r="E68" s="95"/>
      <c r="F68" s="34">
        <v>1500</v>
      </c>
      <c r="G68" s="29">
        <f>269+1066</f>
        <v>1335</v>
      </c>
      <c r="H68" s="25">
        <v>1500</v>
      </c>
    </row>
    <row r="69" spans="1:8" ht="12.75">
      <c r="A69" s="13"/>
      <c r="B69" s="70" t="s">
        <v>59</v>
      </c>
      <c r="C69" s="58"/>
      <c r="D69" s="58"/>
      <c r="E69" s="58"/>
      <c r="F69" s="26"/>
      <c r="G69" s="29"/>
      <c r="H69" s="17"/>
    </row>
    <row r="70" spans="1:8" ht="12.75">
      <c r="A70" s="13"/>
      <c r="B70" s="70"/>
      <c r="C70" s="58"/>
      <c r="D70" s="58"/>
      <c r="E70" s="92"/>
      <c r="F70" s="26"/>
      <c r="G70" s="29"/>
      <c r="H70" s="17"/>
    </row>
    <row r="71" spans="1:8" ht="12.75">
      <c r="A71" s="13"/>
      <c r="B71" s="93" t="s">
        <v>60</v>
      </c>
      <c r="C71" s="94"/>
      <c r="D71" s="94"/>
      <c r="E71" s="95"/>
      <c r="F71" s="28">
        <v>0</v>
      </c>
      <c r="G71" s="29"/>
      <c r="H71" s="25">
        <v>400</v>
      </c>
    </row>
    <row r="72" spans="1:8" ht="12.75">
      <c r="A72" s="13"/>
      <c r="B72" s="70"/>
      <c r="C72" s="58"/>
      <c r="D72" s="58"/>
      <c r="E72" s="92"/>
      <c r="F72" s="26"/>
      <c r="G72" s="29"/>
      <c r="H72" s="17"/>
    </row>
    <row r="73" spans="1:8" ht="12.75">
      <c r="A73" s="13"/>
      <c r="B73" s="70"/>
      <c r="C73" s="58"/>
      <c r="D73" s="58"/>
      <c r="E73" s="92"/>
      <c r="F73" s="26"/>
      <c r="G73" s="29"/>
      <c r="H73" s="17"/>
    </row>
    <row r="74" spans="1:8" ht="12.75">
      <c r="A74" s="13">
        <v>526106</v>
      </c>
      <c r="B74" s="59" t="s">
        <v>61</v>
      </c>
      <c r="C74" s="43"/>
      <c r="D74" s="43"/>
      <c r="E74" s="44"/>
      <c r="F74" s="28">
        <v>2000</v>
      </c>
      <c r="G74" s="29">
        <v>1637</v>
      </c>
      <c r="H74" s="25">
        <v>2000</v>
      </c>
    </row>
    <row r="75" spans="1:8" ht="12.75">
      <c r="A75" s="13"/>
      <c r="B75" s="70"/>
      <c r="C75" s="58"/>
      <c r="D75" s="58"/>
      <c r="E75" s="92"/>
      <c r="F75" s="26"/>
      <c r="G75" s="29"/>
      <c r="H75" s="17"/>
    </row>
    <row r="76" spans="1:8" s="48" customFormat="1" ht="12.75">
      <c r="A76" s="41"/>
      <c r="B76" s="68"/>
      <c r="C76" s="69"/>
      <c r="D76" s="69"/>
      <c r="E76" s="69"/>
      <c r="F76" s="42"/>
      <c r="G76" s="45"/>
      <c r="H76" s="46"/>
    </row>
    <row r="77" spans="1:8" s="48" customFormat="1" ht="12.75">
      <c r="A77" s="13">
        <v>526110</v>
      </c>
      <c r="B77" s="88" t="s">
        <v>62</v>
      </c>
      <c r="C77" s="88"/>
      <c r="D77" s="88"/>
      <c r="E77" s="59"/>
      <c r="F77" s="42"/>
      <c r="G77" s="45"/>
      <c r="H77" s="46"/>
    </row>
    <row r="78" spans="1:8" s="48" customFormat="1" ht="12.75">
      <c r="A78" s="41"/>
      <c r="B78" s="68" t="s">
        <v>63</v>
      </c>
      <c r="C78" s="69"/>
      <c r="D78" s="69"/>
      <c r="E78" s="69"/>
      <c r="F78" s="42">
        <v>3000</v>
      </c>
      <c r="G78" s="45"/>
      <c r="H78" s="46">
        <v>700</v>
      </c>
    </row>
    <row r="79" spans="1:8" s="48" customFormat="1" ht="12.75">
      <c r="A79" s="41"/>
      <c r="B79" s="70"/>
      <c r="C79" s="71"/>
      <c r="D79" s="71"/>
      <c r="E79" s="71"/>
      <c r="F79" s="42"/>
      <c r="G79" s="45"/>
      <c r="H79" s="46"/>
    </row>
    <row r="80" spans="1:8" ht="15">
      <c r="A80" s="13"/>
      <c r="B80" s="72" t="s">
        <v>62</v>
      </c>
      <c r="C80" s="73"/>
      <c r="D80" s="73"/>
      <c r="E80" s="73"/>
      <c r="F80" s="34">
        <f>SUM(F78:F79)</f>
        <v>3000</v>
      </c>
      <c r="G80" s="49">
        <v>430</v>
      </c>
      <c r="H80" s="35">
        <f>SUM(H78:H79)</f>
        <v>700</v>
      </c>
    </row>
    <row r="81" spans="1:8" ht="15">
      <c r="A81" s="13"/>
      <c r="B81" s="39"/>
      <c r="C81" s="40"/>
      <c r="D81" s="40"/>
      <c r="E81" s="40"/>
      <c r="F81" s="34"/>
      <c r="G81" s="29"/>
      <c r="H81" s="17"/>
    </row>
    <row r="82" spans="1:8" ht="15">
      <c r="A82" s="13">
        <v>526124</v>
      </c>
      <c r="B82" s="83" t="s">
        <v>64</v>
      </c>
      <c r="C82" s="83"/>
      <c r="D82" s="83"/>
      <c r="E82" s="84"/>
      <c r="F82" s="34">
        <v>500</v>
      </c>
      <c r="G82" s="29">
        <v>234</v>
      </c>
      <c r="H82" s="25">
        <v>500</v>
      </c>
    </row>
    <row r="83" spans="1:8" ht="15">
      <c r="A83" s="13"/>
      <c r="B83" s="39"/>
      <c r="C83" s="40"/>
      <c r="D83" s="40"/>
      <c r="E83" s="40"/>
      <c r="F83" s="34"/>
      <c r="G83" s="29"/>
      <c r="H83" s="17"/>
    </row>
    <row r="84" spans="1:8" ht="12.75">
      <c r="A84" s="13"/>
      <c r="B84" s="72"/>
      <c r="C84" s="78"/>
      <c r="D84" s="78"/>
      <c r="E84" s="78"/>
      <c r="F84" s="26"/>
      <c r="G84" s="29"/>
      <c r="H84" s="17"/>
    </row>
    <row r="85" spans="1:8" ht="12.75">
      <c r="A85" s="13">
        <v>526430</v>
      </c>
      <c r="B85" s="83" t="s">
        <v>112</v>
      </c>
      <c r="C85" s="83"/>
      <c r="D85" s="83"/>
      <c r="E85" s="84"/>
      <c r="F85" s="28">
        <v>14500</v>
      </c>
      <c r="G85" s="29">
        <f>358+330+428</f>
        <v>1116</v>
      </c>
      <c r="H85" s="25">
        <v>4000</v>
      </c>
    </row>
    <row r="86" spans="1:8" ht="12.75">
      <c r="A86" s="13">
        <v>526840</v>
      </c>
      <c r="B86" s="83" t="s">
        <v>113</v>
      </c>
      <c r="C86" s="83"/>
      <c r="D86" s="83"/>
      <c r="E86" s="84"/>
      <c r="F86" s="50">
        <v>4200</v>
      </c>
      <c r="G86" s="29">
        <v>500</v>
      </c>
      <c r="H86" s="25">
        <v>500</v>
      </c>
    </row>
    <row r="87" spans="1:8" ht="12.75">
      <c r="A87" s="8"/>
      <c r="B87" s="80"/>
      <c r="C87" s="81"/>
      <c r="D87" s="81"/>
      <c r="E87" s="127"/>
      <c r="F87" s="30"/>
      <c r="G87" s="29"/>
      <c r="H87" s="17"/>
    </row>
    <row r="88" spans="1:8" ht="12.75">
      <c r="A88" s="13">
        <v>527210</v>
      </c>
      <c r="B88" s="80" t="s">
        <v>67</v>
      </c>
      <c r="C88" s="81"/>
      <c r="D88" s="81"/>
      <c r="E88" s="81"/>
      <c r="F88" s="26"/>
      <c r="G88" s="29"/>
      <c r="H88" s="17"/>
    </row>
    <row r="89" spans="1:8" ht="12.75">
      <c r="A89" s="8"/>
      <c r="B89" s="70" t="s">
        <v>68</v>
      </c>
      <c r="C89" s="58"/>
      <c r="D89" s="58"/>
      <c r="E89" s="58"/>
      <c r="F89" s="26">
        <v>1056</v>
      </c>
      <c r="G89" s="29"/>
      <c r="H89" s="17">
        <v>500</v>
      </c>
    </row>
    <row r="90" spans="1:8" ht="12.75">
      <c r="A90" s="13"/>
      <c r="B90" s="128"/>
      <c r="C90" s="129"/>
      <c r="D90" s="129"/>
      <c r="E90" s="129"/>
      <c r="F90" s="26"/>
      <c r="G90" s="29"/>
      <c r="H90" s="17"/>
    </row>
    <row r="91" spans="1:8" ht="15">
      <c r="A91" s="13"/>
      <c r="B91" s="72" t="s">
        <v>67</v>
      </c>
      <c r="C91" s="73"/>
      <c r="D91" s="73"/>
      <c r="E91" s="73"/>
      <c r="F91" s="34">
        <f>SUM(F89:F90)</f>
        <v>1056</v>
      </c>
      <c r="G91" s="49">
        <v>89</v>
      </c>
      <c r="H91" s="35">
        <f>SUM(H89:H90)</f>
        <v>500</v>
      </c>
    </row>
    <row r="92" spans="1:8" ht="15">
      <c r="A92" s="13"/>
      <c r="B92" s="72"/>
      <c r="C92" s="73"/>
      <c r="D92" s="73"/>
      <c r="E92" s="79"/>
      <c r="F92" s="34"/>
      <c r="G92" s="29"/>
      <c r="H92" s="17"/>
    </row>
    <row r="93" spans="1:8" ht="15">
      <c r="A93" s="13">
        <v>528415</v>
      </c>
      <c r="B93" s="59" t="s">
        <v>69</v>
      </c>
      <c r="C93" s="91"/>
      <c r="D93" s="91"/>
      <c r="E93" s="103"/>
      <c r="F93" s="34">
        <v>140</v>
      </c>
      <c r="G93" s="49">
        <v>137</v>
      </c>
      <c r="H93" s="51">
        <v>0</v>
      </c>
    </row>
    <row r="94" spans="1:8" ht="15">
      <c r="A94" s="13"/>
      <c r="B94" s="72"/>
      <c r="C94" s="73"/>
      <c r="D94" s="73"/>
      <c r="E94" s="79"/>
      <c r="F94" s="34"/>
      <c r="G94" s="29"/>
      <c r="H94" s="17"/>
    </row>
    <row r="95" spans="1:8" ht="15">
      <c r="A95" s="13">
        <v>528883</v>
      </c>
      <c r="B95" s="59" t="s">
        <v>70</v>
      </c>
      <c r="C95" s="91"/>
      <c r="D95" s="91"/>
      <c r="E95" s="103"/>
      <c r="F95" s="34">
        <v>10000</v>
      </c>
      <c r="G95" s="49">
        <v>2667</v>
      </c>
      <c r="H95" s="52">
        <v>10000</v>
      </c>
    </row>
    <row r="96" spans="1:8" ht="15">
      <c r="A96" s="13"/>
      <c r="B96" s="72"/>
      <c r="C96" s="73"/>
      <c r="D96" s="73"/>
      <c r="E96" s="79"/>
      <c r="F96" s="34"/>
      <c r="G96" s="29"/>
      <c r="H96" s="17"/>
    </row>
    <row r="97" spans="1:8" ht="15">
      <c r="A97" s="13"/>
      <c r="B97" s="76"/>
      <c r="C97" s="77"/>
      <c r="D97" s="77"/>
      <c r="E97" s="77"/>
      <c r="F97" s="36"/>
      <c r="G97" s="29"/>
      <c r="H97" s="17"/>
    </row>
    <row r="98" spans="1:8" ht="11.25" customHeight="1">
      <c r="A98" s="13">
        <v>529110</v>
      </c>
      <c r="B98" s="102" t="s">
        <v>71</v>
      </c>
      <c r="C98" s="102"/>
      <c r="D98" s="102"/>
      <c r="E98" s="80"/>
      <c r="F98" s="50">
        <v>2000</v>
      </c>
      <c r="G98" s="29">
        <v>0</v>
      </c>
      <c r="H98" s="25">
        <v>1000</v>
      </c>
    </row>
    <row r="99" spans="1:8" ht="11.25" customHeight="1">
      <c r="A99" s="13">
        <v>529120</v>
      </c>
      <c r="B99" s="88" t="s">
        <v>72</v>
      </c>
      <c r="C99" s="88"/>
      <c r="D99" s="88"/>
      <c r="E99" s="59"/>
      <c r="F99" s="28">
        <v>200</v>
      </c>
      <c r="G99" s="29">
        <v>99</v>
      </c>
      <c r="H99" s="25">
        <v>500</v>
      </c>
    </row>
    <row r="100" spans="1:8" ht="11.25" customHeight="1">
      <c r="A100" s="13">
        <v>529130</v>
      </c>
      <c r="B100" s="88" t="s">
        <v>73</v>
      </c>
      <c r="C100" s="88"/>
      <c r="D100" s="88"/>
      <c r="E100" s="59"/>
      <c r="F100" s="28">
        <v>1600</v>
      </c>
      <c r="G100" s="29">
        <f>100+1570</f>
        <v>1670</v>
      </c>
      <c r="H100" s="25">
        <v>1600</v>
      </c>
    </row>
    <row r="101" spans="1:8" ht="12.75">
      <c r="A101" s="13">
        <v>529193</v>
      </c>
      <c r="B101" s="59" t="s">
        <v>74</v>
      </c>
      <c r="C101" s="91"/>
      <c r="D101" s="91"/>
      <c r="E101" s="91"/>
      <c r="F101" s="26"/>
      <c r="G101" s="29"/>
      <c r="H101" s="17"/>
    </row>
    <row r="102" spans="1:8" ht="12.75">
      <c r="A102" s="8"/>
      <c r="B102" s="89" t="s">
        <v>75</v>
      </c>
      <c r="C102" s="89"/>
      <c r="D102" s="89"/>
      <c r="E102" s="90"/>
      <c r="F102" s="26">
        <v>1000</v>
      </c>
      <c r="G102" s="27"/>
      <c r="H102" s="17">
        <v>500</v>
      </c>
    </row>
    <row r="103" spans="1:8" ht="12.75">
      <c r="A103" s="8"/>
      <c r="B103" s="89" t="s">
        <v>114</v>
      </c>
      <c r="C103" s="89"/>
      <c r="D103" s="89"/>
      <c r="E103" s="90"/>
      <c r="F103" s="30">
        <v>24</v>
      </c>
      <c r="G103" s="27"/>
      <c r="H103" s="17">
        <v>24</v>
      </c>
    </row>
    <row r="104" spans="1:8" ht="12.75">
      <c r="A104" s="8"/>
      <c r="B104" s="89" t="s">
        <v>115</v>
      </c>
      <c r="C104" s="89"/>
      <c r="D104" s="89"/>
      <c r="E104" s="90"/>
      <c r="F104" s="30">
        <v>40</v>
      </c>
      <c r="G104" s="27"/>
      <c r="H104" s="17">
        <v>40</v>
      </c>
    </row>
    <row r="105" spans="1:8" ht="12.75">
      <c r="A105" s="8"/>
      <c r="B105" s="86" t="s">
        <v>74</v>
      </c>
      <c r="C105" s="87"/>
      <c r="D105" s="87"/>
      <c r="E105" s="87"/>
      <c r="F105" s="50">
        <f>SUM(F102:F104)</f>
        <v>1064</v>
      </c>
      <c r="G105" s="27">
        <v>0</v>
      </c>
      <c r="H105" s="15">
        <f>SUM(H102:H104)</f>
        <v>564</v>
      </c>
    </row>
    <row r="106" spans="1:8" ht="15">
      <c r="A106" s="8"/>
      <c r="B106" s="74"/>
      <c r="C106" s="74"/>
      <c r="D106" s="74"/>
      <c r="E106" s="75"/>
      <c r="F106" s="36"/>
      <c r="G106" s="29"/>
      <c r="H106" s="17"/>
    </row>
    <row r="107" spans="1:8" ht="15">
      <c r="A107" s="13">
        <v>529210</v>
      </c>
      <c r="B107" s="59" t="s">
        <v>78</v>
      </c>
      <c r="C107" s="91"/>
      <c r="D107" s="91"/>
      <c r="E107" s="103"/>
      <c r="F107" s="36"/>
      <c r="G107" s="29"/>
      <c r="H107" s="17"/>
    </row>
    <row r="108" spans="1:8" ht="12.75">
      <c r="A108" s="8"/>
      <c r="B108" s="75" t="s">
        <v>79</v>
      </c>
      <c r="C108" s="120"/>
      <c r="D108" s="120"/>
      <c r="E108" s="130"/>
      <c r="F108" s="26">
        <v>700</v>
      </c>
      <c r="G108" s="29"/>
      <c r="H108" s="17">
        <v>500</v>
      </c>
    </row>
    <row r="109" spans="1:8" ht="12.75">
      <c r="A109" s="8"/>
      <c r="B109" s="75" t="s">
        <v>80</v>
      </c>
      <c r="C109" s="120"/>
      <c r="D109" s="120"/>
      <c r="E109" s="130"/>
      <c r="F109" s="26">
        <v>1200</v>
      </c>
      <c r="G109" s="29"/>
      <c r="H109" s="17">
        <v>1200</v>
      </c>
    </row>
    <row r="110" spans="1:8" ht="15">
      <c r="A110" s="8"/>
      <c r="B110" s="75" t="s">
        <v>81</v>
      </c>
      <c r="C110" s="120"/>
      <c r="D110" s="120"/>
      <c r="E110" s="130"/>
      <c r="F110" s="36">
        <v>200</v>
      </c>
      <c r="G110" s="29"/>
      <c r="H110" s="17">
        <v>300</v>
      </c>
    </row>
    <row r="111" spans="1:8" ht="15">
      <c r="A111" s="8"/>
      <c r="B111" s="72" t="s">
        <v>78</v>
      </c>
      <c r="C111" s="73"/>
      <c r="D111" s="73"/>
      <c r="E111" s="79"/>
      <c r="F111" s="34">
        <f>SUM(F108:F110)</f>
        <v>2100</v>
      </c>
      <c r="G111" s="29">
        <v>574</v>
      </c>
      <c r="H111" s="35">
        <f>SUM(H108:H110)</f>
        <v>2000</v>
      </c>
    </row>
    <row r="112" spans="1:8" ht="15">
      <c r="A112" s="8"/>
      <c r="B112" s="75"/>
      <c r="C112" s="120"/>
      <c r="D112" s="120"/>
      <c r="E112" s="130"/>
      <c r="F112" s="36"/>
      <c r="G112" s="29"/>
      <c r="H112" s="17"/>
    </row>
    <row r="113" spans="1:8" ht="12.75">
      <c r="A113" s="13">
        <v>529910</v>
      </c>
      <c r="B113" s="102" t="s">
        <v>82</v>
      </c>
      <c r="C113" s="102"/>
      <c r="D113" s="102"/>
      <c r="E113" s="80"/>
      <c r="F113" s="26"/>
      <c r="G113" s="29"/>
      <c r="H113" s="17"/>
    </row>
    <row r="114" spans="1:8" ht="12.75">
      <c r="A114" s="8"/>
      <c r="B114" s="75" t="s">
        <v>83</v>
      </c>
      <c r="C114" s="120"/>
      <c r="D114" s="120"/>
      <c r="E114" s="120"/>
      <c r="F114" s="26">
        <v>500</v>
      </c>
      <c r="G114" s="27"/>
      <c r="H114" s="17">
        <v>500</v>
      </c>
    </row>
    <row r="115" spans="1:8" ht="12.75">
      <c r="A115" s="8"/>
      <c r="B115" s="75" t="s">
        <v>84</v>
      </c>
      <c r="C115" s="33"/>
      <c r="D115" s="33"/>
      <c r="E115" s="33"/>
      <c r="F115" s="26">
        <v>1000</v>
      </c>
      <c r="G115" s="27"/>
      <c r="H115" s="17">
        <v>1000</v>
      </c>
    </row>
    <row r="116" spans="1:8" ht="15">
      <c r="A116" s="8"/>
      <c r="B116" s="72" t="s">
        <v>82</v>
      </c>
      <c r="C116" s="73"/>
      <c r="D116" s="73"/>
      <c r="E116" s="79"/>
      <c r="F116" s="34">
        <f>SUM(F114:F115)</f>
        <v>1500</v>
      </c>
      <c r="G116" s="29">
        <v>135</v>
      </c>
      <c r="H116" s="35">
        <f>SUM(H114:H115)</f>
        <v>1500</v>
      </c>
    </row>
    <row r="117" spans="1:8" ht="12.75">
      <c r="A117" s="8"/>
      <c r="B117" s="89"/>
      <c r="C117" s="89"/>
      <c r="D117" s="89"/>
      <c r="E117" s="90"/>
      <c r="F117" s="26"/>
      <c r="G117" s="29"/>
      <c r="H117" s="17"/>
    </row>
    <row r="118" spans="1:8" ht="12.75">
      <c r="A118" s="13">
        <v>537110</v>
      </c>
      <c r="B118" s="83" t="s">
        <v>85</v>
      </c>
      <c r="C118" s="83"/>
      <c r="D118" s="83"/>
      <c r="E118" s="84"/>
      <c r="F118" s="28">
        <v>5000</v>
      </c>
      <c r="G118" s="29">
        <v>0</v>
      </c>
      <c r="H118" s="25"/>
    </row>
    <row r="119" spans="1:8" ht="12.75">
      <c r="A119" s="8"/>
      <c r="B119" s="89" t="s">
        <v>126</v>
      </c>
      <c r="C119" s="89"/>
      <c r="D119" s="89"/>
      <c r="E119" s="90"/>
      <c r="F119" s="26"/>
      <c r="G119" s="29"/>
      <c r="H119" s="17">
        <v>7000</v>
      </c>
    </row>
    <row r="120" spans="1:8" ht="12.75">
      <c r="A120" s="8"/>
      <c r="B120" s="135" t="s">
        <v>127</v>
      </c>
      <c r="C120" s="122"/>
      <c r="D120" s="122"/>
      <c r="E120" s="123"/>
      <c r="F120" s="26"/>
      <c r="G120" s="29"/>
      <c r="H120" s="17">
        <v>12500</v>
      </c>
    </row>
    <row r="121" spans="1:8" ht="12.75">
      <c r="A121" s="8"/>
      <c r="B121" s="83" t="s">
        <v>85</v>
      </c>
      <c r="C121" s="83"/>
      <c r="D121" s="83"/>
      <c r="E121" s="84"/>
      <c r="F121" s="26"/>
      <c r="G121" s="29"/>
      <c r="H121" s="25">
        <f>SUM(H118:H120)</f>
        <v>19500</v>
      </c>
    </row>
    <row r="122" spans="1:8" ht="12.75">
      <c r="A122" s="8"/>
      <c r="B122" s="65"/>
      <c r="C122" s="66"/>
      <c r="D122" s="66"/>
      <c r="E122" s="67"/>
      <c r="F122" s="26"/>
      <c r="G122" s="27"/>
      <c r="H122" s="17"/>
    </row>
    <row r="123" spans="1:8" ht="12.75">
      <c r="A123" s="8"/>
      <c r="B123" s="76" t="s">
        <v>86</v>
      </c>
      <c r="C123" s="77"/>
      <c r="D123" s="77"/>
      <c r="E123" s="77"/>
      <c r="F123" s="26"/>
      <c r="G123" s="27"/>
      <c r="H123" s="17"/>
    </row>
    <row r="124" spans="1:8" ht="12.75">
      <c r="A124" s="13">
        <v>544100</v>
      </c>
      <c r="B124" s="83" t="s">
        <v>87</v>
      </c>
      <c r="C124" s="83"/>
      <c r="D124" s="83"/>
      <c r="E124" s="84"/>
      <c r="F124" s="28">
        <v>3800</v>
      </c>
      <c r="G124" s="29">
        <f>286+1817</f>
        <v>2103</v>
      </c>
      <c r="H124" s="17">
        <v>0</v>
      </c>
    </row>
    <row r="125" spans="1:8" ht="12.75">
      <c r="A125" s="13"/>
      <c r="B125" s="85"/>
      <c r="C125" s="77"/>
      <c r="D125" s="77"/>
      <c r="E125" s="77"/>
      <c r="F125" s="26"/>
      <c r="G125" s="27"/>
      <c r="H125" s="17"/>
    </row>
    <row r="126" spans="1:8" ht="12.75">
      <c r="A126" s="13"/>
      <c r="B126" s="85"/>
      <c r="C126" s="77"/>
      <c r="D126" s="77"/>
      <c r="E126" s="77"/>
      <c r="F126" s="26"/>
      <c r="G126" s="29"/>
      <c r="H126" s="17"/>
    </row>
    <row r="127" spans="1:8" ht="12.75">
      <c r="A127" s="13">
        <v>544400</v>
      </c>
      <c r="B127" s="83" t="s">
        <v>88</v>
      </c>
      <c r="C127" s="83"/>
      <c r="D127" s="83"/>
      <c r="E127" s="84"/>
      <c r="F127" s="26"/>
      <c r="G127" s="27"/>
      <c r="H127" s="17"/>
    </row>
    <row r="128" spans="1:8" ht="15">
      <c r="A128" s="13"/>
      <c r="B128" s="32" t="s">
        <v>89</v>
      </c>
      <c r="C128" s="33"/>
      <c r="D128" s="33"/>
      <c r="E128" s="33"/>
      <c r="F128" s="26">
        <v>10000</v>
      </c>
      <c r="G128" s="53"/>
      <c r="H128" s="17">
        <v>10000</v>
      </c>
    </row>
    <row r="129" spans="1:8" ht="15">
      <c r="A129" s="13"/>
      <c r="B129" s="99"/>
      <c r="C129" s="33"/>
      <c r="D129" s="33"/>
      <c r="E129" s="110"/>
      <c r="F129" s="36"/>
      <c r="G129" s="53"/>
      <c r="H129" s="17"/>
    </row>
    <row r="130" spans="1:8" ht="15">
      <c r="A130" s="13"/>
      <c r="B130" s="23" t="s">
        <v>91</v>
      </c>
      <c r="C130" s="82"/>
      <c r="D130" s="82"/>
      <c r="E130" s="82"/>
      <c r="F130" s="34">
        <f>SUM(F128:F129)</f>
        <v>10000</v>
      </c>
      <c r="G130" s="53">
        <v>0</v>
      </c>
      <c r="H130" s="35">
        <f>SUM(H128:H129)</f>
        <v>10000</v>
      </c>
    </row>
    <row r="131" spans="1:8" ht="15">
      <c r="A131" s="13"/>
      <c r="B131" s="85"/>
      <c r="C131" s="77"/>
      <c r="D131" s="77"/>
      <c r="E131" s="77"/>
      <c r="F131" s="36"/>
      <c r="G131" s="49"/>
      <c r="H131" s="17"/>
    </row>
    <row r="132" spans="1:8" ht="15">
      <c r="A132" s="13">
        <v>544900</v>
      </c>
      <c r="B132" s="76" t="s">
        <v>92</v>
      </c>
      <c r="C132" s="31"/>
      <c r="D132" s="31"/>
      <c r="E132" s="31"/>
      <c r="F132" s="36"/>
      <c r="G132" s="53"/>
      <c r="H132" s="17"/>
    </row>
    <row r="133" spans="1:8" ht="15">
      <c r="A133" s="8"/>
      <c r="B133" s="32" t="s">
        <v>116</v>
      </c>
      <c r="C133" s="33"/>
      <c r="D133" s="33"/>
      <c r="E133" s="33"/>
      <c r="F133" s="26">
        <v>8000</v>
      </c>
      <c r="G133" s="53"/>
      <c r="H133" s="17">
        <v>4000</v>
      </c>
    </row>
    <row r="134" spans="1:8" ht="15">
      <c r="A134" s="8"/>
      <c r="B134" s="32" t="s">
        <v>117</v>
      </c>
      <c r="C134" s="33"/>
      <c r="D134" s="33"/>
      <c r="E134" s="33"/>
      <c r="F134" s="26">
        <v>15000</v>
      </c>
      <c r="G134" s="53"/>
      <c r="H134" s="17">
        <v>11000</v>
      </c>
    </row>
    <row r="135" spans="1:8" ht="15">
      <c r="A135" s="8"/>
      <c r="B135" s="32"/>
      <c r="C135" s="33"/>
      <c r="D135" s="33"/>
      <c r="E135" s="110"/>
      <c r="F135" s="26"/>
      <c r="G135" s="53"/>
      <c r="H135" s="17"/>
    </row>
    <row r="136" spans="1:8" ht="15">
      <c r="A136" s="8"/>
      <c r="B136" s="23" t="s">
        <v>95</v>
      </c>
      <c r="C136" s="82"/>
      <c r="D136" s="82"/>
      <c r="E136" s="82"/>
      <c r="F136" s="34">
        <f>SUM(F133:F135)</f>
        <v>23000</v>
      </c>
      <c r="G136" s="49">
        <f>10500+3137</f>
        <v>13637</v>
      </c>
      <c r="H136" s="35">
        <f>SUM(H133:H135)</f>
        <v>15000</v>
      </c>
    </row>
    <row r="137" spans="1:8" ht="12.75">
      <c r="A137" s="8"/>
      <c r="B137" s="89"/>
      <c r="C137" s="89"/>
      <c r="D137" s="89"/>
      <c r="E137" s="89"/>
      <c r="F137" s="26"/>
      <c r="G137" s="54"/>
      <c r="H137" s="17"/>
    </row>
    <row r="138" spans="1:8" ht="12.75">
      <c r="A138" s="13">
        <v>691110</v>
      </c>
      <c r="B138" s="83" t="s">
        <v>96</v>
      </c>
      <c r="C138" s="83"/>
      <c r="D138" s="83"/>
      <c r="E138" s="83"/>
      <c r="F138" s="28">
        <v>25542</v>
      </c>
      <c r="G138" s="55"/>
      <c r="H138" s="25">
        <v>25000</v>
      </c>
    </row>
    <row r="139" spans="1:8" ht="12.75">
      <c r="A139" s="8"/>
      <c r="B139" s="89"/>
      <c r="C139" s="89"/>
      <c r="D139" s="89"/>
      <c r="E139" s="89"/>
      <c r="F139" s="26"/>
      <c r="G139" s="54"/>
      <c r="H139" s="17"/>
    </row>
    <row r="140" spans="1:8" ht="12.75">
      <c r="A140" s="13">
        <v>691113</v>
      </c>
      <c r="B140" s="83" t="s">
        <v>97</v>
      </c>
      <c r="C140" s="83"/>
      <c r="D140" s="83"/>
      <c r="E140" s="83"/>
      <c r="F140" s="28">
        <v>115000</v>
      </c>
      <c r="G140" s="55"/>
      <c r="H140" s="25"/>
    </row>
    <row r="141" spans="1:8" ht="12.75">
      <c r="A141" s="8"/>
      <c r="B141" s="131" t="s">
        <v>118</v>
      </c>
      <c r="C141" s="89"/>
      <c r="D141" s="89"/>
      <c r="E141" s="89"/>
      <c r="F141" s="26"/>
      <c r="G141" s="54"/>
      <c r="H141" s="17">
        <v>95600</v>
      </c>
    </row>
    <row r="142" spans="1:8" ht="12.75">
      <c r="A142" s="8"/>
      <c r="B142" s="131" t="s">
        <v>120</v>
      </c>
      <c r="C142" s="89"/>
      <c r="D142" s="89"/>
      <c r="E142" s="89"/>
      <c r="F142" s="26"/>
      <c r="G142" s="54"/>
      <c r="H142" s="17">
        <v>1000</v>
      </c>
    </row>
    <row r="143" spans="1:8" ht="12.75">
      <c r="A143" s="8"/>
      <c r="B143" s="61" t="s">
        <v>121</v>
      </c>
      <c r="C143" s="62"/>
      <c r="D143" s="62"/>
      <c r="E143" s="63"/>
      <c r="F143" s="26"/>
      <c r="G143" s="54"/>
      <c r="H143" s="17">
        <v>1000</v>
      </c>
    </row>
    <row r="144" spans="1:8" ht="12.75">
      <c r="A144" s="8"/>
      <c r="B144" s="89" t="s">
        <v>119</v>
      </c>
      <c r="C144" s="89"/>
      <c r="D144" s="89"/>
      <c r="E144" s="89"/>
      <c r="F144" s="26"/>
      <c r="G144" s="54"/>
      <c r="H144" s="17">
        <v>95600</v>
      </c>
    </row>
    <row r="145" spans="1:8" ht="12.75">
      <c r="A145" s="8"/>
      <c r="B145" s="83"/>
      <c r="C145" s="83"/>
      <c r="D145" s="83"/>
      <c r="E145" s="83"/>
      <c r="F145" s="26"/>
      <c r="G145" s="54"/>
      <c r="H145" s="17"/>
    </row>
    <row r="146" spans="1:8" ht="12.75">
      <c r="A146" s="8"/>
      <c r="B146" s="89"/>
      <c r="C146" s="89"/>
      <c r="D146" s="89"/>
      <c r="E146" s="89"/>
      <c r="F146" s="26"/>
      <c r="G146" s="54"/>
      <c r="H146" s="17"/>
    </row>
    <row r="147" spans="1:8" ht="12.75">
      <c r="A147" s="8"/>
      <c r="B147" s="83" t="s">
        <v>97</v>
      </c>
      <c r="C147" s="83"/>
      <c r="D147" s="83"/>
      <c r="E147" s="83"/>
      <c r="F147" s="26"/>
      <c r="G147" s="54"/>
      <c r="H147" s="25">
        <f>SUM(H141:H146)</f>
        <v>193200</v>
      </c>
    </row>
    <row r="148" spans="1:8" ht="12.75">
      <c r="A148" s="8"/>
      <c r="B148" s="89"/>
      <c r="C148" s="89"/>
      <c r="D148" s="89"/>
      <c r="E148" s="89"/>
      <c r="F148" s="26"/>
      <c r="G148" s="54"/>
      <c r="H148" s="17"/>
    </row>
    <row r="149" spans="1:8" ht="12.75">
      <c r="A149" s="8"/>
      <c r="B149" s="83"/>
      <c r="C149" s="83"/>
      <c r="D149" s="83"/>
      <c r="E149" s="83"/>
      <c r="F149" s="28"/>
      <c r="G149" s="55"/>
      <c r="H149" s="25"/>
    </row>
    <row r="150" spans="1:8" ht="12.75">
      <c r="A150" s="8"/>
      <c r="B150" s="105"/>
      <c r="C150" s="132"/>
      <c r="D150" s="132"/>
      <c r="E150" s="133"/>
      <c r="F150" s="26"/>
      <c r="G150" s="54"/>
      <c r="H150" s="25"/>
    </row>
    <row r="151" spans="1:8" ht="12.75">
      <c r="A151" s="8"/>
      <c r="B151" s="83" t="s">
        <v>103</v>
      </c>
      <c r="C151" s="83"/>
      <c r="D151" s="83"/>
      <c r="E151" s="83"/>
      <c r="F151" s="28">
        <f>F23+F25+F26+F33+F35+F45+F52+F59+F66+F68+F74+F80+F82+F85+F86+F91+F93+F95+F98+F99+F100+F105+F111+F116+F118+F124+F130+F136+F138+F140</f>
        <v>344572</v>
      </c>
      <c r="G151" s="55">
        <f>SUM(G19:G150)</f>
        <v>44312</v>
      </c>
      <c r="H151" s="25">
        <f>H23+H25+H27+H33+H38+H45+H52+H59+H66+H68+H71+H74+H80+H82+H85+H86+H91+H95+H93+H98+H99+H100+H105+H111+H116+H121+H130+H136+H138+H147</f>
        <v>373782</v>
      </c>
    </row>
    <row r="152" spans="2:6" ht="12.75">
      <c r="B152" s="64"/>
      <c r="C152" s="64"/>
      <c r="D152" s="64"/>
      <c r="E152" s="64"/>
      <c r="F152" s="3" t="s">
        <v>104</v>
      </c>
    </row>
    <row r="153" spans="2:5" ht="12.75">
      <c r="B153" s="64"/>
      <c r="C153" s="64"/>
      <c r="D153" s="64"/>
      <c r="E153" s="64"/>
    </row>
    <row r="154" spans="2:5" ht="12.75">
      <c r="B154" s="64"/>
      <c r="C154" s="64"/>
      <c r="D154" s="64"/>
      <c r="E154" s="64"/>
    </row>
    <row r="155" spans="2:5" ht="12.75">
      <c r="B155" s="64"/>
      <c r="C155" s="64"/>
      <c r="D155" s="64"/>
      <c r="E155" s="64"/>
    </row>
    <row r="156" spans="2:5" ht="12.75">
      <c r="B156" s="64"/>
      <c r="C156" s="64"/>
      <c r="D156" s="64"/>
      <c r="E156" s="64"/>
    </row>
    <row r="157" spans="2:5" ht="12.75">
      <c r="B157" s="64"/>
      <c r="C157" s="64"/>
      <c r="D157" s="64"/>
      <c r="E157" s="64"/>
    </row>
    <row r="158" spans="2:5" ht="12.75">
      <c r="B158" s="64"/>
      <c r="C158" s="64"/>
      <c r="D158" s="64"/>
      <c r="E158" s="64"/>
    </row>
    <row r="159" spans="2:5" ht="12.75">
      <c r="B159" s="64"/>
      <c r="C159" s="64"/>
      <c r="D159" s="64"/>
      <c r="E159" s="64"/>
    </row>
    <row r="160" spans="2:5" ht="12.75">
      <c r="B160" s="64"/>
      <c r="C160" s="64"/>
      <c r="D160" s="64"/>
      <c r="E160" s="64"/>
    </row>
    <row r="161" spans="2:5" ht="12.75">
      <c r="B161" s="64"/>
      <c r="C161" s="64"/>
      <c r="D161" s="64"/>
      <c r="E161" s="64"/>
    </row>
    <row r="162" spans="2:5" ht="12.75">
      <c r="B162" s="64"/>
      <c r="C162" s="64"/>
      <c r="D162" s="64"/>
      <c r="E162" s="64"/>
    </row>
    <row r="163" spans="2:5" ht="12.75">
      <c r="B163" s="64"/>
      <c r="C163" s="64"/>
      <c r="D163" s="64"/>
      <c r="E163" s="64"/>
    </row>
    <row r="164" spans="2:5" ht="12.75">
      <c r="B164" s="64"/>
      <c r="C164" s="64"/>
      <c r="D164" s="64"/>
      <c r="E164" s="64"/>
    </row>
    <row r="165" spans="2:5" ht="12.75">
      <c r="B165" s="64"/>
      <c r="C165" s="64"/>
      <c r="D165" s="64"/>
      <c r="E165" s="64"/>
    </row>
    <row r="166" spans="2:5" ht="12.75">
      <c r="B166" s="64"/>
      <c r="C166" s="64"/>
      <c r="D166" s="64"/>
      <c r="E166" s="64"/>
    </row>
    <row r="167" spans="2:5" ht="12.75">
      <c r="B167" s="64"/>
      <c r="C167" s="64"/>
      <c r="D167" s="64"/>
      <c r="E167" s="64"/>
    </row>
    <row r="168" spans="2:5" ht="12.75">
      <c r="B168" s="64"/>
      <c r="C168" s="64"/>
      <c r="D168" s="64"/>
      <c r="E168" s="64"/>
    </row>
    <row r="169" spans="2:5" ht="12.75">
      <c r="B169" s="64"/>
      <c r="C169" s="64"/>
      <c r="D169" s="64"/>
      <c r="E169" s="64"/>
    </row>
    <row r="170" spans="2:5" ht="12.75">
      <c r="B170" s="64"/>
      <c r="C170" s="64"/>
      <c r="D170" s="64"/>
      <c r="E170" s="64"/>
    </row>
  </sheetData>
  <sheetProtection/>
  <mergeCells count="164">
    <mergeCell ref="B143:E143"/>
    <mergeCell ref="B165:E165"/>
    <mergeCell ref="B166:E166"/>
    <mergeCell ref="B159:E159"/>
    <mergeCell ref="B160:E160"/>
    <mergeCell ref="B161:E161"/>
    <mergeCell ref="B162:E162"/>
    <mergeCell ref="B163:E163"/>
    <mergeCell ref="B164:E164"/>
    <mergeCell ref="B158:E158"/>
    <mergeCell ref="B167:E167"/>
    <mergeCell ref="B168:E168"/>
    <mergeCell ref="B169:E169"/>
    <mergeCell ref="B170:E170"/>
    <mergeCell ref="B78:E78"/>
    <mergeCell ref="B79:E79"/>
    <mergeCell ref="B80:E80"/>
    <mergeCell ref="B106:E106"/>
    <mergeCell ref="B97:E97"/>
    <mergeCell ref="B84:E84"/>
    <mergeCell ref="B88:E88"/>
    <mergeCell ref="B89:E89"/>
    <mergeCell ref="B74:E74"/>
    <mergeCell ref="B123:E123"/>
    <mergeCell ref="B132:E132"/>
    <mergeCell ref="B133:E133"/>
    <mergeCell ref="B128:E128"/>
    <mergeCell ref="B130:E130"/>
    <mergeCell ref="B127:E127"/>
    <mergeCell ref="B125:E125"/>
    <mergeCell ref="B126:E126"/>
    <mergeCell ref="B131:E131"/>
    <mergeCell ref="B105:E105"/>
    <mergeCell ref="B99:E99"/>
    <mergeCell ref="B102:E102"/>
    <mergeCell ref="B101:E101"/>
    <mergeCell ref="B103:E103"/>
    <mergeCell ref="B104:E104"/>
    <mergeCell ref="B73:E73"/>
    <mergeCell ref="B70:E70"/>
    <mergeCell ref="B71:E71"/>
    <mergeCell ref="B72:E72"/>
    <mergeCell ref="B67:E67"/>
    <mergeCell ref="B68:E68"/>
    <mergeCell ref="B69:E69"/>
    <mergeCell ref="B55:E55"/>
    <mergeCell ref="B66:E66"/>
    <mergeCell ref="B56:E56"/>
    <mergeCell ref="B57:E57"/>
    <mergeCell ref="B76:E76"/>
    <mergeCell ref="B64:E64"/>
    <mergeCell ref="B25:E25"/>
    <mergeCell ref="B26:E26"/>
    <mergeCell ref="B36:E36"/>
    <mergeCell ref="B38:E38"/>
    <mergeCell ref="B37:E37"/>
    <mergeCell ref="B44:E44"/>
    <mergeCell ref="B47:E47"/>
    <mergeCell ref="B40:E40"/>
    <mergeCell ref="B41:E41"/>
    <mergeCell ref="B42:E42"/>
    <mergeCell ref="B43:E43"/>
    <mergeCell ref="B30:E30"/>
    <mergeCell ref="B34:E34"/>
    <mergeCell ref="B35:E35"/>
    <mergeCell ref="B31:E31"/>
    <mergeCell ref="B157:E157"/>
    <mergeCell ref="B155:E155"/>
    <mergeCell ref="B156:E156"/>
    <mergeCell ref="B152:E152"/>
    <mergeCell ref="B153:E153"/>
    <mergeCell ref="B154:E154"/>
    <mergeCell ref="B9:E9"/>
    <mergeCell ref="B149:E149"/>
    <mergeCell ref="B145:E145"/>
    <mergeCell ref="B33:E33"/>
    <mergeCell ref="B32:E32"/>
    <mergeCell ref="B107:E107"/>
    <mergeCell ref="B113:E113"/>
    <mergeCell ref="B117:E117"/>
    <mergeCell ref="B28:E28"/>
    <mergeCell ref="B124:E124"/>
    <mergeCell ref="A1:E1"/>
    <mergeCell ref="B3:E3"/>
    <mergeCell ref="B4:E4"/>
    <mergeCell ref="B6:E6"/>
    <mergeCell ref="B5:E5"/>
    <mergeCell ref="B7:E7"/>
    <mergeCell ref="B8:E8"/>
    <mergeCell ref="B2:E2"/>
    <mergeCell ref="B21:E21"/>
    <mergeCell ref="B19:E19"/>
    <mergeCell ref="B20:E20"/>
    <mergeCell ref="B10:E10"/>
    <mergeCell ref="B11:E11"/>
    <mergeCell ref="B12:E12"/>
    <mergeCell ref="B14:E14"/>
    <mergeCell ref="B151:E151"/>
    <mergeCell ref="B61:E61"/>
    <mergeCell ref="B65:E65"/>
    <mergeCell ref="B63:E63"/>
    <mergeCell ref="B62:E62"/>
    <mergeCell ref="B75:E75"/>
    <mergeCell ref="B82:E82"/>
    <mergeCell ref="B92:E92"/>
    <mergeCell ref="B93:E93"/>
    <mergeCell ref="B77:E77"/>
    <mergeCell ref="B16:E16"/>
    <mergeCell ref="B17:E17"/>
    <mergeCell ref="B27:E27"/>
    <mergeCell ref="B29:E29"/>
    <mergeCell ref="B23:E23"/>
    <mergeCell ref="B24:E24"/>
    <mergeCell ref="B22:E22"/>
    <mergeCell ref="B45:E45"/>
    <mergeCell ref="B59:E59"/>
    <mergeCell ref="B54:E54"/>
    <mergeCell ref="B48:E48"/>
    <mergeCell ref="B50:E50"/>
    <mergeCell ref="B49:E49"/>
    <mergeCell ref="B53:E53"/>
    <mergeCell ref="B51:E51"/>
    <mergeCell ref="B52:E52"/>
    <mergeCell ref="B58:E58"/>
    <mergeCell ref="B91:E91"/>
    <mergeCell ref="B85:E85"/>
    <mergeCell ref="B86:E86"/>
    <mergeCell ref="B87:E87"/>
    <mergeCell ref="B90:E90"/>
    <mergeCell ref="B108:E108"/>
    <mergeCell ref="B109:E109"/>
    <mergeCell ref="B110:E110"/>
    <mergeCell ref="B111:E111"/>
    <mergeCell ref="B94:E94"/>
    <mergeCell ref="B95:E95"/>
    <mergeCell ref="B96:E96"/>
    <mergeCell ref="B100:E100"/>
    <mergeCell ref="B98:E98"/>
    <mergeCell ref="B136:E136"/>
    <mergeCell ref="B134:E134"/>
    <mergeCell ref="B114:E114"/>
    <mergeCell ref="B115:E115"/>
    <mergeCell ref="B122:E122"/>
    <mergeCell ref="B116:E116"/>
    <mergeCell ref="B13:E13"/>
    <mergeCell ref="B141:E141"/>
    <mergeCell ref="B142:E142"/>
    <mergeCell ref="B144:E144"/>
    <mergeCell ref="B135:E135"/>
    <mergeCell ref="B138:E138"/>
    <mergeCell ref="B139:E139"/>
    <mergeCell ref="B140:E140"/>
    <mergeCell ref="B112:E112"/>
    <mergeCell ref="B118:E118"/>
    <mergeCell ref="B150:E150"/>
    <mergeCell ref="B18:E18"/>
    <mergeCell ref="B120:E120"/>
    <mergeCell ref="B121:E121"/>
    <mergeCell ref="B146:E146"/>
    <mergeCell ref="B147:E147"/>
    <mergeCell ref="B148:E148"/>
    <mergeCell ref="B119:E119"/>
    <mergeCell ref="B129:E129"/>
    <mergeCell ref="B137:E137"/>
  </mergeCells>
  <printOptions horizontalCentered="1"/>
  <pageMargins left="0.91" right="0.25" top="1" bottom="1" header="0.5" footer="0.5"/>
  <pageSetup horizontalDpi="300" verticalDpi="300" orientation="portrait" scale="82" r:id="rId1"/>
  <headerFooter alignWithMargins="0">
    <oddHeader>&amp;LFUND 9040&amp;C&amp;"Arial,Bold"STRAWBERRY FIRE PROTECTION DISTRICT
2011-12 
PROPOSED BUDGET&amp;R&amp;D</oddHeader>
    <oddFooter>&amp;C&amp;P OF &amp;N</oddFooter>
  </headerFooter>
  <rowBreaks count="2" manualBreakCount="2">
    <brk id="60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L. Weaver</dc:creator>
  <cp:keywords/>
  <dc:description/>
  <cp:lastModifiedBy>Carolyn L. Weaver</cp:lastModifiedBy>
  <cp:lastPrinted>2011-06-22T21:13:41Z</cp:lastPrinted>
  <dcterms:created xsi:type="dcterms:W3CDTF">2011-06-22T20:03:12Z</dcterms:created>
  <dcterms:modified xsi:type="dcterms:W3CDTF">2011-06-22T22:33:52Z</dcterms:modified>
  <cp:category/>
  <cp:version/>
  <cp:contentType/>
  <cp:contentStatus/>
</cp:coreProperties>
</file>